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Shared drives\FIN-LA\ReDesign Schools Louisiana\Budget\FY26\"/>
    </mc:Choice>
  </mc:AlternateContent>
  <xr:revisionPtr revIDLastSave="0" documentId="13_ncr:1_{B31EA4D1-3D9B-4F86-AA06-074459167191}" xr6:coauthVersionLast="47" xr6:coauthVersionMax="47" xr10:uidLastSave="{00000000-0000-0000-0000-000000000000}"/>
  <bookViews>
    <workbookView xWindow="28680" yWindow="-120" windowWidth="29040" windowHeight="15720" xr2:uid="{7C9808AA-A403-4240-A650-76A93CB79870}"/>
  </bookViews>
  <sheets>
    <sheet name="Consolidated Budget" sheetId="2" r:id="rId1"/>
    <sheet name="Summary Budget" sheetId="8" r:id="rId2"/>
    <sheet name="Dalton" sheetId="7" r:id="rId3"/>
    <sheet name="Lanier" sheetId="6" r:id="rId4"/>
  </sheets>
  <definedNames>
    <definedName name="_xlnm._FilterDatabase" localSheetId="2" hidden="1">Dalton!$B$6:$F$176</definedName>
    <definedName name="_xlnm._FilterDatabase" localSheetId="3" hidden="1">Lanier!$B$6:$F$183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8" l="1"/>
  <c r="G19" i="8"/>
  <c r="G20" i="8" s="1"/>
  <c r="G22" i="8" s="1"/>
  <c r="L10" i="8"/>
  <c r="G10" i="8"/>
  <c r="L20" i="8" l="1"/>
  <c r="L22" i="8" s="1"/>
  <c r="E66" i="7" l="1"/>
  <c r="E32" i="7"/>
  <c r="E14" i="7"/>
  <c r="E177" i="6"/>
  <c r="E160" i="6"/>
  <c r="E140" i="6"/>
  <c r="E121" i="6"/>
  <c r="E89" i="6"/>
  <c r="E73" i="6"/>
  <c r="E32" i="6"/>
  <c r="E16" i="6"/>
  <c r="E32" i="2"/>
  <c r="E41" i="2" s="1"/>
  <c r="E173" i="2" s="1"/>
  <c r="F23" i="7"/>
  <c r="F32" i="7" s="1"/>
  <c r="F174" i="7"/>
  <c r="F170" i="7"/>
  <c r="F153" i="7"/>
  <c r="F133" i="7"/>
  <c r="F114" i="7"/>
  <c r="F82" i="7"/>
  <c r="F66" i="7"/>
  <c r="F41" i="7"/>
  <c r="F36" i="7"/>
  <c r="F14" i="7"/>
  <c r="F181" i="6"/>
  <c r="F177" i="6"/>
  <c r="F160" i="6"/>
  <c r="F140" i="6"/>
  <c r="F121" i="6"/>
  <c r="F89" i="6"/>
  <c r="F73" i="6"/>
  <c r="F40" i="6"/>
  <c r="F36" i="6"/>
  <c r="F32" i="6"/>
  <c r="F16" i="6"/>
  <c r="E41" i="6" l="1"/>
  <c r="F41" i="6"/>
  <c r="E182" i="6"/>
  <c r="E42" i="7"/>
  <c r="F182" i="6"/>
  <c r="F175" i="7"/>
  <c r="F42" i="7"/>
  <c r="E183" i="6" l="1"/>
  <c r="F183" i="6"/>
  <c r="F176" i="7"/>
</calcChain>
</file>

<file path=xl/sharedStrings.xml><?xml version="1.0" encoding="utf-8"?>
<sst xmlns="http://schemas.openxmlformats.org/spreadsheetml/2006/main" count="423" uniqueCount="185">
  <si>
    <t>ReDesign Schools Louisiana</t>
  </si>
  <si>
    <t>Revenue</t>
  </si>
  <si>
    <t>State and Local Revenue</t>
  </si>
  <si>
    <t>Federal Revenue</t>
  </si>
  <si>
    <t>Private Grants and Donations</t>
  </si>
  <si>
    <t>Earned Fees</t>
  </si>
  <si>
    <t>Salaries</t>
  </si>
  <si>
    <t>Benefits and Taxes</t>
  </si>
  <si>
    <t>Purchased Professional &amp; Technical Services</t>
  </si>
  <si>
    <t>Purchased Property Services</t>
  </si>
  <si>
    <t>Other Purchased Services</t>
  </si>
  <si>
    <t>Supplies</t>
  </si>
  <si>
    <t>Miscellaneous</t>
  </si>
  <si>
    <t>IDX</t>
  </si>
  <si>
    <t>Reporting, v1.0</t>
  </si>
  <si>
    <t>Account</t>
  </si>
  <si>
    <t xml:space="preserve"> SY24-25</t>
  </si>
  <si>
    <t xml:space="preserve"> SY25-26</t>
  </si>
  <si>
    <t>1994000-1 · Local MFP</t>
  </si>
  <si>
    <t>1994000-2 · Local MFP</t>
  </si>
  <si>
    <t>3110000-1 · State MFP</t>
  </si>
  <si>
    <t>3110000-2 · State MFP</t>
  </si>
  <si>
    <t>3240000-1 · LA4</t>
  </si>
  <si>
    <t>3240000-2 · LA4</t>
  </si>
  <si>
    <t>3290000-1 · Other State Revenues</t>
  </si>
  <si>
    <t>3290000-2 · Other State Revenues</t>
  </si>
  <si>
    <t>State and Local Revenue Total</t>
  </si>
  <si>
    <t>4515000-1 · School Food Service</t>
  </si>
  <si>
    <t>4515000-2 · School Food Service</t>
  </si>
  <si>
    <t>4531000-1 · IDEA, Part B</t>
  </si>
  <si>
    <t>4531000-2 · IDEA, Part B</t>
  </si>
  <si>
    <t>4532000-1 · IDEA, PreK</t>
  </si>
  <si>
    <t>4532000-2 · IDEA, PreK</t>
  </si>
  <si>
    <t>4541000-1 · Title I Revenue</t>
  </si>
  <si>
    <t>4541000-2 · Title I Revenue</t>
  </si>
  <si>
    <t xml:space="preserve">4544000-1 · Title IV, Part A </t>
  </si>
  <si>
    <t xml:space="preserve">4544000-2 · Title IV, Part A </t>
  </si>
  <si>
    <t xml:space="preserve">4545000-1 · Title II, Part A </t>
  </si>
  <si>
    <t xml:space="preserve">4545000-2 · Title II, Part A </t>
  </si>
  <si>
    <t>4559000-1 · Other NCLB Programs</t>
  </si>
  <si>
    <t>4559000-2 · Other NCLB Programs</t>
  </si>
  <si>
    <t>4590000-2 · Other Federal Funds</t>
  </si>
  <si>
    <t>Federal Revenue Total</t>
  </si>
  <si>
    <t>1921000-1 · Unrestricted Contributions and Donations</t>
  </si>
  <si>
    <t>1921000-2 · Unrestricted Contributions and Donations</t>
  </si>
  <si>
    <t>Private Grants and Donations Total</t>
  </si>
  <si>
    <t>1993000-3 · Refund Of PY Expense</t>
  </si>
  <si>
    <t>1999000-1 · Other Miscellaneous Revenues</t>
  </si>
  <si>
    <t>1999000-2 · Other Miscellaneous Revenues</t>
  </si>
  <si>
    <t>Earned Fees Total</t>
  </si>
  <si>
    <t>Revenue Total</t>
  </si>
  <si>
    <t>Expenses</t>
  </si>
  <si>
    <t>1111110-1 · Salary Admin</t>
  </si>
  <si>
    <t>1112220-1 · Instruction Dev Svcs Supervisors</t>
  </si>
  <si>
    <t>1112400-1 · School Admin</t>
  </si>
  <si>
    <t>1112400-2 · School Admin</t>
  </si>
  <si>
    <t>1112410-1 · Principals</t>
  </si>
  <si>
    <t>1112410-2 · Principals</t>
  </si>
  <si>
    <t>1112430-1 · CEO</t>
  </si>
  <si>
    <t>1112430-2 · CEO</t>
  </si>
  <si>
    <t>1112430-3 · CEO</t>
  </si>
  <si>
    <t>1112490-1 · Other Admin</t>
  </si>
  <si>
    <t>1121110-1 · Elementary Teachers</t>
  </si>
  <si>
    <t>1121110-2 · Elementary Teachers</t>
  </si>
  <si>
    <t>1121210-1 · Special Education Teachers</t>
  </si>
  <si>
    <t>1121210-2 · Special Education Teachers</t>
  </si>
  <si>
    <t>1121590-1 · Pre K Teacher</t>
  </si>
  <si>
    <t>1132122-1 · Social Workers</t>
  </si>
  <si>
    <t>1132122-2 · Social Workers</t>
  </si>
  <si>
    <t>1142400-1 · Secretarial</t>
  </si>
  <si>
    <t>1142400-2 · Secretarial</t>
  </si>
  <si>
    <t>1151100-1 · Aides  Regular Programs</t>
  </si>
  <si>
    <t>1151210-1 · Aides  Special Education</t>
  </si>
  <si>
    <t>1151210-2 · Aides  Special Education</t>
  </si>
  <si>
    <t>1162620-1 · Custodial Staff</t>
  </si>
  <si>
    <t>1162620-2 · Custodial Staff</t>
  </si>
  <si>
    <t>Salaries Total</t>
  </si>
  <si>
    <t>2102400-1 · Group Health Insurance School Admin</t>
  </si>
  <si>
    <t>2102400-2 · Group Health Insurance School Admin</t>
  </si>
  <si>
    <t>2201100-1 · FICA Contributions</t>
  </si>
  <si>
    <t>2201100-2 · FICA Contributions</t>
  </si>
  <si>
    <t>2251100-1 · Medicare Contributions</t>
  </si>
  <si>
    <t>2251100-2 · Medicare Contributions</t>
  </si>
  <si>
    <t>2391100-1 · Other Retirement Contributions</t>
  </si>
  <si>
    <t>2391100-2 · Other Retirement Contributions</t>
  </si>
  <si>
    <t>2501100-1 · Unemployment Compensation</t>
  </si>
  <si>
    <t>2501100-2 · Unemployment Compensation</t>
  </si>
  <si>
    <t>2601100-1 · Workmens Compensation</t>
  </si>
  <si>
    <t>2601100-2 · Workmens Compensation</t>
  </si>
  <si>
    <t>2901100-1 · Other Benefits</t>
  </si>
  <si>
    <t>2901100-2 · Other Benefits</t>
  </si>
  <si>
    <t>Benefits and Taxes Total</t>
  </si>
  <si>
    <t>3001210-1 · Other Purch Tech SvcsSPED</t>
  </si>
  <si>
    <t>3001210-2 · Other Purch Tech SvcsSPED</t>
  </si>
  <si>
    <t>3002140-1 · Purchased Professional and Technical SPED Assessments</t>
  </si>
  <si>
    <t>3002140-2 · Purchased Professional and Technical SPED Assessments</t>
  </si>
  <si>
    <t>3002150-1 · Speech Svcs</t>
  </si>
  <si>
    <t>3002160-1 · Occupational Therapy</t>
  </si>
  <si>
    <t>3002160-2 · Occupational Therapy</t>
  </si>
  <si>
    <t>3002231-1 · Purchased Professional and Tech Serv PD</t>
  </si>
  <si>
    <t>3002231-2 · Purchased Professional and Tech Serv PD</t>
  </si>
  <si>
    <t>3002232-1 · Purchased Professional and Tech PD SPED</t>
  </si>
  <si>
    <t>3002232-2 · Purchased Professional and Tech PD SPED</t>
  </si>
  <si>
    <t>3002400-1 · School Admin Purch Tech Svcs</t>
  </si>
  <si>
    <t>3002400-2 · School Admin Purch Tech Svcs</t>
  </si>
  <si>
    <t>3002510-1 · Fiscal Svcs</t>
  </si>
  <si>
    <t>3002510-2 · Fiscal Svcs</t>
  </si>
  <si>
    <t>3002660-1 · Safety and Security Svcs</t>
  </si>
  <si>
    <t>3002660-2 · Safety and Security Svcs</t>
  </si>
  <si>
    <t>3002830-1 · Human Resource Svcs</t>
  </si>
  <si>
    <t>3002830-2 · Human Resource Svcs</t>
  </si>
  <si>
    <t>3322310-1 · Legal Svcs</t>
  </si>
  <si>
    <t>3322310-2 · Legal Svcs</t>
  </si>
  <si>
    <t>3332310-1 · Audit Svcs</t>
  </si>
  <si>
    <t>3332310-2 · Audit Svcs</t>
  </si>
  <si>
    <t>3352134-1 · Nursing Services</t>
  </si>
  <si>
    <t>3352134-2 · Nursing Services</t>
  </si>
  <si>
    <t>3402510-1 · Fiscal Purch Prof and Tech Svcs</t>
  </si>
  <si>
    <t>3402510-2 · Fiscal Purch Prof and Tech Svcs</t>
  </si>
  <si>
    <t>3402840-1 · Admin Tech Svcs</t>
  </si>
  <si>
    <t>3402840-2 · Admin Tech Svcs</t>
  </si>
  <si>
    <t>Purchased Professional &amp; Technical Services Total</t>
  </si>
  <si>
    <t>4002310-1 · Other Purchased Property Services</t>
  </si>
  <si>
    <t>4002310-2 · Other Purchased Property Services</t>
  </si>
  <si>
    <t>4002660-1 · Safety and Security Svcs</t>
  </si>
  <si>
    <t>4002660-2 · Safety and Security Svcs</t>
  </si>
  <si>
    <t>4112620-1 · Water and Sewage</t>
  </si>
  <si>
    <t>4112620-2 · Water and Sewage</t>
  </si>
  <si>
    <t>4212620-1 · Disposal Svcs</t>
  </si>
  <si>
    <t>4212620-2 · Disposal Svcs</t>
  </si>
  <si>
    <t>4242630-1 · Lawn Care</t>
  </si>
  <si>
    <t>4242630-2 · Lawn Care</t>
  </si>
  <si>
    <t>4302620-1 · Repairs and Maint Svcs</t>
  </si>
  <si>
    <t>4302620-2 · Repairs and Maint Svcs</t>
  </si>
  <si>
    <t>4303100-1 · Food Service Repairs and Main</t>
  </si>
  <si>
    <t>4303100-2 · Food Service Repairs and Main</t>
  </si>
  <si>
    <t>4303100-3 · Food Service Repairs and Main</t>
  </si>
  <si>
    <t>4422400-1 · Rental of EquipSchool Admin</t>
  </si>
  <si>
    <t>4422400-2 · Rental of EquipSchool Admin</t>
  </si>
  <si>
    <t>Purchased Property Services Total</t>
  </si>
  <si>
    <t>5001100-1 · Instructional Online Services</t>
  </si>
  <si>
    <t>5001100-2 · Instructional Online Services</t>
  </si>
  <si>
    <t>5002720-1 · Regular Transportation</t>
  </si>
  <si>
    <t>5002720-2 · Regular Transportation</t>
  </si>
  <si>
    <t>5212310-1 · Liability Insurance</t>
  </si>
  <si>
    <t>5212310-2 · Liability Insurance</t>
  </si>
  <si>
    <t>5222620-1 · Prop Ins</t>
  </si>
  <si>
    <t>5222620-2 · Prop Ins</t>
  </si>
  <si>
    <t>5302400-1 · Communications</t>
  </si>
  <si>
    <t>5302400-2 · Communications</t>
  </si>
  <si>
    <t>5402310-1 · Advertising</t>
  </si>
  <si>
    <t>5402310-2 · Advertising</t>
  </si>
  <si>
    <t>5703100-1 · Food Svcs Operations</t>
  </si>
  <si>
    <t>5703100-2 · Food Svcs Operations</t>
  </si>
  <si>
    <t>5822220-1 · Travel-Instruction Dev Svcs</t>
  </si>
  <si>
    <t>5822220-2 · Travel-Instruction Dev Svcs</t>
  </si>
  <si>
    <t>5822400-1 · Other Purch Svcs-Travel-School Admin</t>
  </si>
  <si>
    <t>5822400-2 · Other Purch Svcs-Travel-School Admin</t>
  </si>
  <si>
    <t>Other Purchased Services Total</t>
  </si>
  <si>
    <t>6101100-1 · Regular Programs</t>
  </si>
  <si>
    <t>6101100-2 · Regular Programs</t>
  </si>
  <si>
    <t>6102211-1 · Supplies Improvement Instructional Staff</t>
  </si>
  <si>
    <t>6102211-2 · Supplies Improvement Instructional Staff</t>
  </si>
  <si>
    <t>6102400-1 · School Admin Suplies</t>
  </si>
  <si>
    <t>6102400-2 · School Admin Suplies</t>
  </si>
  <si>
    <t>6102620-1 · Operation and Maintenance of Buildings</t>
  </si>
  <si>
    <t>6102620-2 · Operation and Maintenance of Buildings</t>
  </si>
  <si>
    <t>6152400-1 · Tech-School Admin</t>
  </si>
  <si>
    <t>6152400-2 · Tech-School Admin</t>
  </si>
  <si>
    <t>6222620-1 · Electricity</t>
  </si>
  <si>
    <t>6222620-2 · Electricity</t>
  </si>
  <si>
    <t>6421100-1 · Textbooks and Workbooks</t>
  </si>
  <si>
    <t>6421100-2 · Textbooks and Workbooks</t>
  </si>
  <si>
    <t>Supplies Total</t>
  </si>
  <si>
    <t>8102400-1 · Dues and FeesSchool Admin</t>
  </si>
  <si>
    <t>8102400-2 · Dues and FeesSchool Admin</t>
  </si>
  <si>
    <t>Miscellaneous Total</t>
  </si>
  <si>
    <t>Expenses Total</t>
  </si>
  <si>
    <t>NET ORDINARY INCOME</t>
  </si>
  <si>
    <t>ReDesign Schools Louisiana - Lanier</t>
  </si>
  <si>
    <t>ReDesign Schools Louisiana - Dalton</t>
  </si>
  <si>
    <t>TOTAL EXPENSES</t>
  </si>
  <si>
    <t>NET INCOME</t>
  </si>
  <si>
    <t>Beginning Fund Balance</t>
  </si>
  <si>
    <t>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</si>
</sst>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5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80808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6" fillId="0" borderId="1" xfId="0" applyNumberFormat="1" applyFont="1" applyBorder="1"/>
    <xf numFmtId="0" fontId="7" fillId="2" borderId="0" xfId="0" applyFont="1" applyFill="1"/>
    <xf numFmtId="164" fontId="7" fillId="2" borderId="0" xfId="1" applyNumberFormat="1" applyFont="1" applyFill="1"/>
    <xf numFmtId="164" fontId="2" fillId="2" borderId="0" xfId="1" applyNumberFormat="1" applyFont="1" applyFill="1"/>
    <xf numFmtId="164" fontId="3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164" fontId="5" fillId="0" borderId="0" xfId="1" applyNumberFormat="1" applyFont="1"/>
    <xf numFmtId="164" fontId="8" fillId="3" borderId="0" xfId="0" applyNumberFormat="1" applyFont="1" applyFill="1"/>
    <xf numFmtId="164" fontId="8" fillId="3" borderId="0" xfId="1" applyNumberFormat="1" applyFont="1" applyFill="1"/>
    <xf numFmtId="164" fontId="2" fillId="4" borderId="0" xfId="1" applyNumberFormat="1" applyFont="1" applyFill="1"/>
    <xf numFmtId="164" fontId="2" fillId="0" borderId="2" xfId="1" applyNumberFormat="1" applyFont="1" applyBorder="1"/>
    <xf numFmtId="164" fontId="2" fillId="4" borderId="2" xfId="1" applyNumberFormat="1" applyFont="1" applyFill="1" applyBorder="1"/>
    <xf numFmtId="164" fontId="2" fillId="0" borderId="2" xfId="0" applyNumberFormat="1" applyFont="1" applyBorder="1"/>
    <xf numFmtId="164" fontId="6" fillId="0" borderId="1" xfId="1" applyNumberFormat="1" applyFont="1" applyBorder="1"/>
    <xf numFmtId="164" fontId="6" fillId="4" borderId="1" xfId="1" applyNumberFormat="1" applyFont="1" applyFill="1" applyBorder="1"/>
    <xf numFmtId="164" fontId="6" fillId="0" borderId="0" xfId="0" applyNumberFormat="1" applyFont="1"/>
    <xf numFmtId="0" fontId="7" fillId="5" borderId="0" xfId="0" applyFont="1" applyFill="1"/>
    <xf numFmtId="164" fontId="7" fillId="5" borderId="0" xfId="1" applyNumberFormat="1" applyFont="1" applyFill="1"/>
    <xf numFmtId="164" fontId="2" fillId="5" borderId="0" xfId="1" applyNumberFormat="1" applyFont="1" applyFill="1"/>
    <xf numFmtId="0" fontId="0" fillId="5" borderId="0" xfId="0" applyFill="1"/>
    <xf numFmtId="0" fontId="4" fillId="0" borderId="0" xfId="0" applyFont="1" applyAlignment="1">
      <alignment horizontal="center"/>
    </xf>
    <xf numFmtId="164" fontId="3" fillId="0" borderId="0" xfId="1" applyNumberFormat="1" applyFont="1" applyBorder="1"/>
    <xf numFmtId="164" fontId="4" fillId="0" borderId="0" xfId="1" applyNumberFormat="1" applyFont="1" applyBorder="1"/>
    <xf numFmtId="164" fontId="5" fillId="0" borderId="0" xfId="1" applyNumberFormat="1" applyFont="1" applyBorder="1"/>
    <xf numFmtId="164" fontId="6" fillId="5" borderId="0" xfId="0" applyNumberFormat="1" applyFont="1" applyFill="1"/>
    <xf numFmtId="164" fontId="6" fillId="5" borderId="0" xfId="1" applyNumberFormat="1" applyFont="1" applyFill="1"/>
    <xf numFmtId="164" fontId="8" fillId="5" borderId="0" xfId="0" applyNumberFormat="1" applyFont="1" applyFill="1"/>
    <xf numFmtId="164" fontId="2" fillId="0" borderId="0" xfId="1" applyNumberFormat="1" applyFont="1" applyBorder="1"/>
    <xf numFmtId="164" fontId="6" fillId="0" borderId="2" xfId="0" applyNumberFormat="1" applyFont="1" applyBorder="1"/>
    <xf numFmtId="164" fontId="6" fillId="0" borderId="2" xfId="1" applyNumberFormat="1" applyFont="1" applyBorder="1"/>
    <xf numFmtId="0" fontId="7" fillId="6" borderId="0" xfId="0" applyFont="1" applyFill="1"/>
    <xf numFmtId="164" fontId="7" fillId="6" borderId="0" xfId="1" applyNumberFormat="1" applyFont="1" applyFill="1"/>
    <xf numFmtId="164" fontId="2" fillId="6" borderId="0" xfId="1" applyNumberFormat="1" applyFont="1" applyFill="1"/>
    <xf numFmtId="164" fontId="8" fillId="6" borderId="0" xfId="0" applyNumberFormat="1" applyFont="1" applyFill="1"/>
    <xf numFmtId="164" fontId="8" fillId="6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A893-2AED-4FC3-A7BC-EC3EE51D7E17}">
  <sheetPr codeName="Sheet2"/>
  <dimension ref="A1:E179"/>
  <sheetViews>
    <sheetView tabSelected="1" workbookViewId="0">
      <selection activeCell="B2" sqref="B2"/>
    </sheetView>
  </sheetViews>
  <sheetFormatPr defaultRowHeight="14.5" x14ac:dyDescent="0.35"/>
  <cols>
    <col min="1" max="3" width="3.6328125" customWidth="1"/>
    <col min="4" max="4" width="50.1796875" style="12" bestFit="1" customWidth="1"/>
    <col min="5" max="5" width="8.54296875" style="13" bestFit="1" customWidth="1"/>
  </cols>
  <sheetData>
    <row r="1" spans="1:5" x14ac:dyDescent="0.35">
      <c r="A1" s="1"/>
      <c r="B1" s="37"/>
      <c r="C1" s="37"/>
      <c r="D1" s="38"/>
      <c r="E1" s="39"/>
    </row>
    <row r="2" spans="1:5" ht="18" x14ac:dyDescent="0.5">
      <c r="A2" s="1"/>
      <c r="B2" s="2"/>
      <c r="C2" s="2"/>
      <c r="D2" s="10"/>
      <c r="E2" s="10"/>
    </row>
    <row r="3" spans="1:5" x14ac:dyDescent="0.35">
      <c r="A3" s="1"/>
      <c r="B3" s="3" t="s">
        <v>0</v>
      </c>
      <c r="C3" s="3"/>
      <c r="D3" s="11"/>
      <c r="E3" s="11"/>
    </row>
    <row r="5" spans="1:5" x14ac:dyDescent="0.35">
      <c r="B5" s="40"/>
      <c r="C5" s="40"/>
      <c r="D5" s="41" t="s">
        <v>15</v>
      </c>
      <c r="E5" s="41" t="s">
        <v>17</v>
      </c>
    </row>
    <row r="6" spans="1:5" x14ac:dyDescent="0.35">
      <c r="B6" s="4" t="s">
        <v>1</v>
      </c>
      <c r="C6" s="4"/>
      <c r="D6" s="5"/>
      <c r="E6" s="5"/>
    </row>
    <row r="7" spans="1:5" x14ac:dyDescent="0.35">
      <c r="B7" s="4"/>
      <c r="C7" s="4" t="s">
        <v>2</v>
      </c>
      <c r="D7" s="5"/>
      <c r="E7" s="5"/>
    </row>
    <row r="8" spans="1:5" x14ac:dyDescent="0.35">
      <c r="B8" s="4"/>
      <c r="C8" s="4"/>
      <c r="D8" s="5" t="s">
        <v>18</v>
      </c>
      <c r="E8" s="5">
        <v>1965240</v>
      </c>
    </row>
    <row r="9" spans="1:5" x14ac:dyDescent="0.35">
      <c r="B9" s="4"/>
      <c r="C9" s="4"/>
      <c r="D9" s="5" t="s">
        <v>19</v>
      </c>
      <c r="E9" s="5">
        <v>1572192</v>
      </c>
    </row>
    <row r="10" spans="1:5" x14ac:dyDescent="0.35">
      <c r="B10" s="4"/>
      <c r="C10" s="4"/>
      <c r="D10" s="5" t="s">
        <v>20</v>
      </c>
      <c r="E10" s="5">
        <v>1493425.96</v>
      </c>
    </row>
    <row r="11" spans="1:5" x14ac:dyDescent="0.35">
      <c r="B11" s="4"/>
      <c r="C11" s="4"/>
      <c r="D11" s="5" t="s">
        <v>21</v>
      </c>
      <c r="E11" s="5">
        <v>1212737.8400000001</v>
      </c>
    </row>
    <row r="12" spans="1:5" x14ac:dyDescent="0.35">
      <c r="B12" s="4"/>
      <c r="C12" s="4"/>
      <c r="D12" s="5" t="s">
        <v>22</v>
      </c>
      <c r="E12" s="5">
        <v>132000</v>
      </c>
    </row>
    <row r="13" spans="1:5" x14ac:dyDescent="0.35">
      <c r="B13" s="4"/>
      <c r="C13" s="4"/>
      <c r="D13" s="5" t="s">
        <v>23</v>
      </c>
      <c r="E13" s="5">
        <v>0</v>
      </c>
    </row>
    <row r="14" spans="1:5" x14ac:dyDescent="0.35">
      <c r="B14" s="4"/>
      <c r="C14" s="4"/>
      <c r="D14" s="5" t="s">
        <v>24</v>
      </c>
      <c r="E14" s="5">
        <v>15000</v>
      </c>
    </row>
    <row r="15" spans="1:5" x14ac:dyDescent="0.35">
      <c r="B15" s="4"/>
      <c r="C15" s="4"/>
      <c r="D15" s="5" t="s">
        <v>25</v>
      </c>
      <c r="E15" s="5">
        <v>15000</v>
      </c>
    </row>
    <row r="16" spans="1:5" x14ac:dyDescent="0.35">
      <c r="B16" s="4"/>
      <c r="C16" s="4"/>
      <c r="D16" s="17" t="s">
        <v>26</v>
      </c>
      <c r="E16" s="17">
        <v>6405595.7999999998</v>
      </c>
    </row>
    <row r="17" spans="2:5" x14ac:dyDescent="0.35">
      <c r="B17" s="4"/>
      <c r="C17" s="4" t="s">
        <v>3</v>
      </c>
      <c r="D17" s="5"/>
      <c r="E17" s="5"/>
    </row>
    <row r="18" spans="2:5" x14ac:dyDescent="0.35">
      <c r="B18" s="4"/>
      <c r="C18" s="4"/>
      <c r="D18" s="5" t="s">
        <v>27</v>
      </c>
      <c r="E18" s="5">
        <v>253953.58336078693</v>
      </c>
    </row>
    <row r="19" spans="2:5" x14ac:dyDescent="0.35">
      <c r="B19" s="4"/>
      <c r="C19" s="4"/>
      <c r="D19" s="5" t="s">
        <v>28</v>
      </c>
      <c r="E19" s="5">
        <v>200124.45541130516</v>
      </c>
    </row>
    <row r="20" spans="2:5" x14ac:dyDescent="0.35">
      <c r="B20" s="4"/>
      <c r="C20" s="4"/>
      <c r="D20" s="5" t="s">
        <v>29</v>
      </c>
      <c r="E20" s="5">
        <v>54419</v>
      </c>
    </row>
    <row r="21" spans="2:5" x14ac:dyDescent="0.35">
      <c r="B21" s="4"/>
      <c r="C21" s="4"/>
      <c r="D21" s="5" t="s">
        <v>30</v>
      </c>
      <c r="E21" s="5">
        <v>66007</v>
      </c>
    </row>
    <row r="22" spans="2:5" x14ac:dyDescent="0.35">
      <c r="B22" s="4"/>
      <c r="C22" s="4"/>
      <c r="D22" s="5" t="s">
        <v>31</v>
      </c>
      <c r="E22" s="5">
        <v>3500</v>
      </c>
    </row>
    <row r="23" spans="2:5" x14ac:dyDescent="0.35">
      <c r="B23" s="4"/>
      <c r="C23" s="4"/>
      <c r="D23" s="5" t="s">
        <v>32</v>
      </c>
      <c r="E23" s="5">
        <v>3000</v>
      </c>
    </row>
    <row r="24" spans="2:5" x14ac:dyDescent="0.35">
      <c r="B24" s="4"/>
      <c r="C24" s="4"/>
      <c r="D24" s="5" t="s">
        <v>33</v>
      </c>
      <c r="E24" s="5">
        <v>286324</v>
      </c>
    </row>
    <row r="25" spans="2:5" x14ac:dyDescent="0.35">
      <c r="B25" s="4"/>
      <c r="C25" s="4"/>
      <c r="D25" s="5" t="s">
        <v>34</v>
      </c>
      <c r="E25" s="5">
        <v>479345</v>
      </c>
    </row>
    <row r="26" spans="2:5" x14ac:dyDescent="0.35">
      <c r="B26" s="4"/>
      <c r="C26" s="4"/>
      <c r="D26" s="5" t="s">
        <v>35</v>
      </c>
      <c r="E26" s="5">
        <v>27778</v>
      </c>
    </row>
    <row r="27" spans="2:5" x14ac:dyDescent="0.35">
      <c r="B27" s="4"/>
      <c r="C27" s="4"/>
      <c r="D27" s="5" t="s">
        <v>36</v>
      </c>
      <c r="E27" s="5">
        <v>29006</v>
      </c>
    </row>
    <row r="28" spans="2:5" x14ac:dyDescent="0.35">
      <c r="B28" s="4"/>
      <c r="C28" s="4"/>
      <c r="D28" s="5" t="s">
        <v>37</v>
      </c>
      <c r="E28" s="5">
        <v>18932</v>
      </c>
    </row>
    <row r="29" spans="2:5" x14ac:dyDescent="0.35">
      <c r="B29" s="4"/>
      <c r="C29" s="4"/>
      <c r="D29" s="5" t="s">
        <v>38</v>
      </c>
      <c r="E29" s="5">
        <v>16072</v>
      </c>
    </row>
    <row r="30" spans="2:5" x14ac:dyDescent="0.35">
      <c r="B30" s="4"/>
      <c r="C30" s="4"/>
      <c r="D30" s="5" t="s">
        <v>39</v>
      </c>
      <c r="E30" s="5">
        <v>325000</v>
      </c>
    </row>
    <row r="31" spans="2:5" x14ac:dyDescent="0.35">
      <c r="B31" s="4"/>
      <c r="C31" s="4"/>
      <c r="D31" s="5" t="s">
        <v>40</v>
      </c>
      <c r="E31" s="5">
        <v>9600</v>
      </c>
    </row>
    <row r="32" spans="2:5" x14ac:dyDescent="0.35">
      <c r="B32" s="4"/>
      <c r="C32" s="4"/>
      <c r="D32" s="17" t="s">
        <v>42</v>
      </c>
      <c r="E32" s="17">
        <f>SUM(E18:E31)</f>
        <v>1773061.0387720922</v>
      </c>
    </row>
    <row r="33" spans="2:5" x14ac:dyDescent="0.35">
      <c r="B33" s="4"/>
      <c r="C33" s="4" t="s">
        <v>4</v>
      </c>
      <c r="D33" s="5"/>
      <c r="E33" s="5"/>
    </row>
    <row r="34" spans="2:5" x14ac:dyDescent="0.35">
      <c r="B34" s="4"/>
      <c r="C34" s="4"/>
      <c r="D34" s="5" t="s">
        <v>43</v>
      </c>
      <c r="E34" s="5">
        <v>100000</v>
      </c>
    </row>
    <row r="35" spans="2:5" x14ac:dyDescent="0.35">
      <c r="B35" s="4"/>
      <c r="C35" s="4"/>
      <c r="D35" s="5" t="s">
        <v>44</v>
      </c>
      <c r="E35" s="5">
        <v>100000</v>
      </c>
    </row>
    <row r="36" spans="2:5" x14ac:dyDescent="0.35">
      <c r="B36" s="4"/>
      <c r="C36" s="4"/>
      <c r="D36" s="17" t="s">
        <v>45</v>
      </c>
      <c r="E36" s="17">
        <v>200000</v>
      </c>
    </row>
    <row r="37" spans="2:5" x14ac:dyDescent="0.35">
      <c r="B37" s="4"/>
      <c r="C37" s="4" t="s">
        <v>5</v>
      </c>
      <c r="D37" s="5"/>
      <c r="E37" s="5"/>
    </row>
    <row r="38" spans="2:5" x14ac:dyDescent="0.35">
      <c r="B38" s="4"/>
      <c r="C38" s="4"/>
      <c r="D38" s="5" t="s">
        <v>47</v>
      </c>
      <c r="E38" s="5">
        <v>5218.3734843242592</v>
      </c>
    </row>
    <row r="39" spans="2:5" x14ac:dyDescent="0.35">
      <c r="B39" s="4"/>
      <c r="C39" s="4"/>
      <c r="D39" s="5" t="s">
        <v>48</v>
      </c>
      <c r="E39" s="5">
        <v>54000</v>
      </c>
    </row>
    <row r="40" spans="2:5" x14ac:dyDescent="0.35">
      <c r="B40" s="4"/>
      <c r="C40" s="4"/>
      <c r="D40" s="17" t="s">
        <v>49</v>
      </c>
      <c r="E40" s="17">
        <v>59218.373484324256</v>
      </c>
    </row>
    <row r="41" spans="2:5" x14ac:dyDescent="0.35">
      <c r="B41" s="4"/>
      <c r="C41" s="19" t="s">
        <v>50</v>
      </c>
      <c r="D41" s="17"/>
      <c r="E41" s="17">
        <f>SUM(E40,E36,E32,E16)</f>
        <v>8437875.2122564167</v>
      </c>
    </row>
    <row r="42" spans="2:5" x14ac:dyDescent="0.35">
      <c r="B42" s="4" t="s">
        <v>51</v>
      </c>
      <c r="C42" s="4"/>
      <c r="D42" s="5"/>
      <c r="E42" s="5"/>
    </row>
    <row r="43" spans="2:5" x14ac:dyDescent="0.35">
      <c r="B43" s="4"/>
      <c r="C43" s="4" t="s">
        <v>6</v>
      </c>
      <c r="D43" s="5"/>
      <c r="E43" s="5"/>
    </row>
    <row r="44" spans="2:5" x14ac:dyDescent="0.35">
      <c r="B44" s="4"/>
      <c r="C44" s="4"/>
      <c r="D44" s="5" t="s">
        <v>52</v>
      </c>
      <c r="E44" s="5">
        <v>117275</v>
      </c>
    </row>
    <row r="45" spans="2:5" x14ac:dyDescent="0.35">
      <c r="B45" s="4"/>
      <c r="C45" s="4"/>
      <c r="D45" s="5" t="s">
        <v>53</v>
      </c>
      <c r="E45" s="5">
        <v>63786</v>
      </c>
    </row>
    <row r="46" spans="2:5" x14ac:dyDescent="0.35">
      <c r="B46" s="4"/>
      <c r="C46" s="4"/>
      <c r="D46" s="5" t="s">
        <v>54</v>
      </c>
      <c r="E46" s="5">
        <v>256144.00000000003</v>
      </c>
    </row>
    <row r="47" spans="2:5" x14ac:dyDescent="0.35">
      <c r="B47" s="4"/>
      <c r="C47" s="4"/>
      <c r="D47" s="5" t="s">
        <v>55</v>
      </c>
      <c r="E47" s="5">
        <v>201255.99999999997</v>
      </c>
    </row>
    <row r="48" spans="2:5" x14ac:dyDescent="0.35">
      <c r="B48" s="4"/>
      <c r="C48" s="4"/>
      <c r="D48" s="5" t="s">
        <v>56</v>
      </c>
      <c r="E48" s="5">
        <v>96800</v>
      </c>
    </row>
    <row r="49" spans="2:5" x14ac:dyDescent="0.35">
      <c r="B49" s="4"/>
      <c r="C49" s="4"/>
      <c r="D49" s="5" t="s">
        <v>57</v>
      </c>
      <c r="E49" s="5">
        <v>95600</v>
      </c>
    </row>
    <row r="50" spans="2:5" x14ac:dyDescent="0.35">
      <c r="B50" s="4"/>
      <c r="C50" s="4"/>
      <c r="D50" s="5" t="s">
        <v>58</v>
      </c>
      <c r="E50" s="5">
        <v>100940</v>
      </c>
    </row>
    <row r="51" spans="2:5" x14ac:dyDescent="0.35">
      <c r="B51" s="4"/>
      <c r="C51" s="4"/>
      <c r="D51" s="5" t="s">
        <v>59</v>
      </c>
      <c r="E51" s="5">
        <v>79310</v>
      </c>
    </row>
    <row r="52" spans="2:5" x14ac:dyDescent="0.35">
      <c r="B52" s="4"/>
      <c r="C52" s="4"/>
      <c r="D52" s="5" t="s">
        <v>61</v>
      </c>
      <c r="E52" s="5">
        <v>63000</v>
      </c>
    </row>
    <row r="53" spans="2:5" x14ac:dyDescent="0.35">
      <c r="B53" s="4"/>
      <c r="C53" s="4"/>
      <c r="D53" s="5" t="s">
        <v>62</v>
      </c>
      <c r="E53" s="5">
        <v>876637.69</v>
      </c>
    </row>
    <row r="54" spans="2:5" x14ac:dyDescent="0.35">
      <c r="B54" s="4"/>
      <c r="C54" s="4"/>
      <c r="D54" s="5" t="s">
        <v>63</v>
      </c>
      <c r="E54" s="5">
        <v>938612</v>
      </c>
    </row>
    <row r="55" spans="2:5" x14ac:dyDescent="0.35">
      <c r="B55" s="4"/>
      <c r="C55" s="4"/>
      <c r="D55" s="5" t="s">
        <v>64</v>
      </c>
      <c r="E55" s="5">
        <v>117986</v>
      </c>
    </row>
    <row r="56" spans="2:5" x14ac:dyDescent="0.35">
      <c r="B56" s="4"/>
      <c r="C56" s="4"/>
      <c r="D56" s="5" t="s">
        <v>65</v>
      </c>
      <c r="E56" s="5">
        <v>116786</v>
      </c>
    </row>
    <row r="57" spans="2:5" x14ac:dyDescent="0.35">
      <c r="B57" s="4"/>
      <c r="C57" s="4"/>
      <c r="D57" s="5" t="s">
        <v>66</v>
      </c>
      <c r="E57" s="5">
        <v>39100</v>
      </c>
    </row>
    <row r="58" spans="2:5" x14ac:dyDescent="0.35">
      <c r="B58" s="4"/>
      <c r="C58" s="4"/>
      <c r="D58" s="5" t="s">
        <v>67</v>
      </c>
      <c r="E58" s="5">
        <v>54936</v>
      </c>
    </row>
    <row r="59" spans="2:5" x14ac:dyDescent="0.35">
      <c r="B59" s="4"/>
      <c r="C59" s="4"/>
      <c r="D59" s="5" t="s">
        <v>68</v>
      </c>
      <c r="E59" s="5">
        <v>208986</v>
      </c>
    </row>
    <row r="60" spans="2:5" x14ac:dyDescent="0.35">
      <c r="B60" s="4"/>
      <c r="C60" s="4"/>
      <c r="D60" s="5" t="s">
        <v>69</v>
      </c>
      <c r="E60" s="5">
        <v>129450</v>
      </c>
    </row>
    <row r="61" spans="2:5" x14ac:dyDescent="0.35">
      <c r="B61" s="4"/>
      <c r="C61" s="4"/>
      <c r="D61" s="5" t="s">
        <v>70</v>
      </c>
      <c r="E61" s="5">
        <v>46650</v>
      </c>
    </row>
    <row r="62" spans="2:5" x14ac:dyDescent="0.35">
      <c r="B62" s="4"/>
      <c r="C62" s="4"/>
      <c r="D62" s="5" t="s">
        <v>72</v>
      </c>
      <c r="E62" s="5">
        <v>77600</v>
      </c>
    </row>
    <row r="63" spans="2:5" x14ac:dyDescent="0.35">
      <c r="B63" s="4"/>
      <c r="C63" s="4"/>
      <c r="D63" s="5" t="s">
        <v>73</v>
      </c>
      <c r="E63" s="5">
        <v>41500</v>
      </c>
    </row>
    <row r="64" spans="2:5" x14ac:dyDescent="0.35">
      <c r="B64" s="4"/>
      <c r="C64" s="4"/>
      <c r="D64" s="5" t="s">
        <v>74</v>
      </c>
      <c r="E64" s="5">
        <v>87800</v>
      </c>
    </row>
    <row r="65" spans="2:5" x14ac:dyDescent="0.35">
      <c r="B65" s="4"/>
      <c r="C65" s="4"/>
      <c r="D65" s="5" t="s">
        <v>75</v>
      </c>
      <c r="E65" s="5">
        <v>44992</v>
      </c>
    </row>
    <row r="66" spans="2:5" x14ac:dyDescent="0.35">
      <c r="B66" s="4"/>
      <c r="C66" s="4"/>
      <c r="D66" s="17" t="s">
        <v>76</v>
      </c>
      <c r="E66" s="17">
        <v>3855146.69</v>
      </c>
    </row>
    <row r="67" spans="2:5" x14ac:dyDescent="0.35">
      <c r="B67" s="4"/>
      <c r="C67" s="4" t="s">
        <v>7</v>
      </c>
      <c r="D67" s="5"/>
      <c r="E67" s="5"/>
    </row>
    <row r="68" spans="2:5" x14ac:dyDescent="0.35">
      <c r="B68" s="4"/>
      <c r="C68" s="4"/>
      <c r="D68" s="5" t="s">
        <v>77</v>
      </c>
      <c r="E68" s="5">
        <v>166339.65321597637</v>
      </c>
    </row>
    <row r="69" spans="2:5" x14ac:dyDescent="0.35">
      <c r="B69" s="4"/>
      <c r="C69" s="4"/>
      <c r="D69" s="5" t="s">
        <v>78</v>
      </c>
      <c r="E69" s="5">
        <v>192786.08707630105</v>
      </c>
    </row>
    <row r="70" spans="2:5" x14ac:dyDescent="0.35">
      <c r="B70" s="4"/>
      <c r="C70" s="4"/>
      <c r="D70" s="5" t="s">
        <v>79</v>
      </c>
      <c r="E70" s="5">
        <v>129050.19077999999</v>
      </c>
    </row>
    <row r="71" spans="2:5" x14ac:dyDescent="0.35">
      <c r="B71" s="4"/>
      <c r="C71" s="4"/>
      <c r="D71" s="5" t="s">
        <v>80</v>
      </c>
      <c r="E71" s="5">
        <v>109968.90399999999</v>
      </c>
    </row>
    <row r="72" spans="2:5" x14ac:dyDescent="0.35">
      <c r="B72" s="4"/>
      <c r="C72" s="4"/>
      <c r="D72" s="5" t="s">
        <v>81</v>
      </c>
      <c r="E72" s="5">
        <v>30181.093004999999</v>
      </c>
    </row>
    <row r="73" spans="2:5" x14ac:dyDescent="0.35">
      <c r="B73" s="4"/>
      <c r="C73" s="4"/>
      <c r="D73" s="5" t="s">
        <v>82</v>
      </c>
      <c r="E73" s="5">
        <v>25718.534</v>
      </c>
    </row>
    <row r="74" spans="2:5" x14ac:dyDescent="0.35">
      <c r="B74" s="4"/>
      <c r="C74" s="4"/>
      <c r="D74" s="5" t="s">
        <v>83</v>
      </c>
      <c r="E74" s="5">
        <v>41629.093800000002</v>
      </c>
    </row>
    <row r="75" spans="2:5" x14ac:dyDescent="0.35">
      <c r="B75" s="4"/>
      <c r="C75" s="4"/>
      <c r="D75" s="5" t="s">
        <v>84</v>
      </c>
      <c r="E75" s="5">
        <v>35473.840000000004</v>
      </c>
    </row>
    <row r="76" spans="2:5" x14ac:dyDescent="0.35">
      <c r="B76" s="4"/>
      <c r="C76" s="4"/>
      <c r="D76" s="5" t="s">
        <v>85</v>
      </c>
      <c r="E76" s="5">
        <v>20814.546900000001</v>
      </c>
    </row>
    <row r="77" spans="2:5" x14ac:dyDescent="0.35">
      <c r="B77" s="4"/>
      <c r="C77" s="4"/>
      <c r="D77" s="5" t="s">
        <v>86</v>
      </c>
      <c r="E77" s="5">
        <v>17736.920000000002</v>
      </c>
    </row>
    <row r="78" spans="2:5" x14ac:dyDescent="0.35">
      <c r="B78" s="4"/>
      <c r="C78" s="4"/>
      <c r="D78" s="5" t="s">
        <v>87</v>
      </c>
      <c r="E78" s="5">
        <v>20814.546900000001</v>
      </c>
    </row>
    <row r="79" spans="2:5" x14ac:dyDescent="0.35">
      <c r="B79" s="4"/>
      <c r="C79" s="4"/>
      <c r="D79" s="5" t="s">
        <v>88</v>
      </c>
      <c r="E79" s="5">
        <v>17736.920000000002</v>
      </c>
    </row>
    <row r="80" spans="2:5" x14ac:dyDescent="0.35">
      <c r="B80" s="4"/>
      <c r="C80" s="4"/>
      <c r="D80" s="5" t="s">
        <v>89</v>
      </c>
      <c r="E80" s="5">
        <v>29465</v>
      </c>
    </row>
    <row r="81" spans="2:5" x14ac:dyDescent="0.35">
      <c r="B81" s="4"/>
      <c r="C81" s="4"/>
      <c r="D81" s="5" t="s">
        <v>90</v>
      </c>
      <c r="E81" s="5">
        <v>30576</v>
      </c>
    </row>
    <row r="82" spans="2:5" x14ac:dyDescent="0.35">
      <c r="B82" s="4"/>
      <c r="C82" s="4"/>
      <c r="D82" s="17" t="s">
        <v>91</v>
      </c>
      <c r="E82" s="17">
        <v>868291.32967727748</v>
      </c>
    </row>
    <row r="83" spans="2:5" x14ac:dyDescent="0.35">
      <c r="B83" s="4"/>
      <c r="C83" s="4" t="s">
        <v>8</v>
      </c>
      <c r="D83" s="5"/>
      <c r="E83" s="5"/>
    </row>
    <row r="84" spans="2:5" x14ac:dyDescent="0.35">
      <c r="B84" s="4"/>
      <c r="C84" s="4"/>
      <c r="D84" s="5" t="s">
        <v>92</v>
      </c>
      <c r="E84" s="5">
        <v>16250</v>
      </c>
    </row>
    <row r="85" spans="2:5" x14ac:dyDescent="0.35">
      <c r="B85" s="4"/>
      <c r="C85" s="4"/>
      <c r="D85" s="5" t="s">
        <v>93</v>
      </c>
      <c r="E85" s="5">
        <v>26000</v>
      </c>
    </row>
    <row r="86" spans="2:5" x14ac:dyDescent="0.35">
      <c r="B86" s="4"/>
      <c r="C86" s="4"/>
      <c r="D86" s="5" t="s">
        <v>94</v>
      </c>
      <c r="E86" s="5">
        <v>21250</v>
      </c>
    </row>
    <row r="87" spans="2:5" x14ac:dyDescent="0.35">
      <c r="B87" s="4"/>
      <c r="C87" s="4"/>
      <c r="D87" s="5" t="s">
        <v>95</v>
      </c>
      <c r="E87" s="5">
        <v>33000</v>
      </c>
    </row>
    <row r="88" spans="2:5" x14ac:dyDescent="0.35">
      <c r="B88" s="4"/>
      <c r="C88" s="4"/>
      <c r="D88" s="5" t="s">
        <v>96</v>
      </c>
      <c r="E88" s="5">
        <v>54000</v>
      </c>
    </row>
    <row r="89" spans="2:5" x14ac:dyDescent="0.35">
      <c r="B89" s="4"/>
      <c r="C89" s="4"/>
      <c r="D89" s="5" t="s">
        <v>97</v>
      </c>
      <c r="E89" s="5">
        <v>12000</v>
      </c>
    </row>
    <row r="90" spans="2:5" x14ac:dyDescent="0.35">
      <c r="B90" s="4"/>
      <c r="C90" s="4"/>
      <c r="D90" s="5" t="s">
        <v>98</v>
      </c>
      <c r="E90" s="5">
        <v>40000</v>
      </c>
    </row>
    <row r="91" spans="2:5" x14ac:dyDescent="0.35">
      <c r="B91" s="4"/>
      <c r="C91" s="4"/>
      <c r="D91" s="5" t="s">
        <v>99</v>
      </c>
      <c r="E91" s="5">
        <v>100000</v>
      </c>
    </row>
    <row r="92" spans="2:5" x14ac:dyDescent="0.35">
      <c r="B92" s="4"/>
      <c r="C92" s="4"/>
      <c r="D92" s="5" t="s">
        <v>100</v>
      </c>
      <c r="E92" s="5">
        <v>85000</v>
      </c>
    </row>
    <row r="93" spans="2:5" x14ac:dyDescent="0.35">
      <c r="B93" s="4"/>
      <c r="C93" s="4"/>
      <c r="D93" s="5" t="s">
        <v>101</v>
      </c>
      <c r="E93" s="5">
        <v>32000</v>
      </c>
    </row>
    <row r="94" spans="2:5" x14ac:dyDescent="0.35">
      <c r="B94" s="4"/>
      <c r="C94" s="4"/>
      <c r="D94" s="5" t="s">
        <v>102</v>
      </c>
      <c r="E94" s="5">
        <v>32000</v>
      </c>
    </row>
    <row r="95" spans="2:5" x14ac:dyDescent="0.35">
      <c r="B95" s="4"/>
      <c r="C95" s="4"/>
      <c r="D95" s="5" t="s">
        <v>103</v>
      </c>
      <c r="E95" s="5">
        <v>31000</v>
      </c>
    </row>
    <row r="96" spans="2:5" x14ac:dyDescent="0.35">
      <c r="B96" s="4"/>
      <c r="C96" s="4"/>
      <c r="D96" s="5" t="s">
        <v>104</v>
      </c>
      <c r="E96" s="5">
        <v>31000</v>
      </c>
    </row>
    <row r="97" spans="2:5" x14ac:dyDescent="0.35">
      <c r="B97" s="4"/>
      <c r="C97" s="4"/>
      <c r="D97" s="5" t="s">
        <v>105</v>
      </c>
      <c r="E97" s="5">
        <v>91500</v>
      </c>
    </row>
    <row r="98" spans="2:5" x14ac:dyDescent="0.35">
      <c r="B98" s="4"/>
      <c r="C98" s="4"/>
      <c r="D98" s="5" t="s">
        <v>106</v>
      </c>
      <c r="E98" s="5">
        <v>91500</v>
      </c>
    </row>
    <row r="99" spans="2:5" x14ac:dyDescent="0.35">
      <c r="B99" s="4"/>
      <c r="C99" s="4"/>
      <c r="D99" s="5" t="s">
        <v>107</v>
      </c>
      <c r="E99" s="5">
        <v>18750</v>
      </c>
    </row>
    <row r="100" spans="2:5" x14ac:dyDescent="0.35">
      <c r="B100" s="4"/>
      <c r="C100" s="4"/>
      <c r="D100" s="5" t="s">
        <v>108</v>
      </c>
      <c r="E100" s="5">
        <v>15000</v>
      </c>
    </row>
    <row r="101" spans="2:5" x14ac:dyDescent="0.35">
      <c r="B101" s="4"/>
      <c r="C101" s="4"/>
      <c r="D101" s="5" t="s">
        <v>109</v>
      </c>
      <c r="E101" s="5">
        <v>13750</v>
      </c>
    </row>
    <row r="102" spans="2:5" x14ac:dyDescent="0.35">
      <c r="B102" s="4"/>
      <c r="C102" s="4"/>
      <c r="D102" s="5" t="s">
        <v>110</v>
      </c>
      <c r="E102" s="5">
        <v>11000</v>
      </c>
    </row>
    <row r="103" spans="2:5" x14ac:dyDescent="0.35">
      <c r="B103" s="4"/>
      <c r="C103" s="4"/>
      <c r="D103" s="5" t="s">
        <v>111</v>
      </c>
      <c r="E103" s="5">
        <v>12500</v>
      </c>
    </row>
    <row r="104" spans="2:5" x14ac:dyDescent="0.35">
      <c r="B104" s="4"/>
      <c r="C104" s="4"/>
      <c r="D104" s="5" t="s">
        <v>112</v>
      </c>
      <c r="E104" s="5">
        <v>12500</v>
      </c>
    </row>
    <row r="105" spans="2:5" x14ac:dyDescent="0.35">
      <c r="B105" s="4"/>
      <c r="C105" s="4"/>
      <c r="D105" s="5" t="s">
        <v>113</v>
      </c>
      <c r="E105" s="5">
        <v>17677</v>
      </c>
    </row>
    <row r="106" spans="2:5" x14ac:dyDescent="0.35">
      <c r="B106" s="4"/>
      <c r="C106" s="4"/>
      <c r="D106" s="5" t="s">
        <v>114</v>
      </c>
      <c r="E106" s="5">
        <v>17199</v>
      </c>
    </row>
    <row r="107" spans="2:5" x14ac:dyDescent="0.35">
      <c r="B107" s="4"/>
      <c r="C107" s="4"/>
      <c r="D107" s="5" t="s">
        <v>115</v>
      </c>
      <c r="E107" s="5">
        <v>5000</v>
      </c>
    </row>
    <row r="108" spans="2:5" x14ac:dyDescent="0.35">
      <c r="B108" s="4"/>
      <c r="C108" s="4"/>
      <c r="D108" s="5" t="s">
        <v>116</v>
      </c>
      <c r="E108" s="5">
        <v>5000</v>
      </c>
    </row>
    <row r="109" spans="2:5" x14ac:dyDescent="0.35">
      <c r="B109" s="4"/>
      <c r="C109" s="4"/>
      <c r="D109" s="5" t="s">
        <v>117</v>
      </c>
      <c r="E109" s="5">
        <v>10000</v>
      </c>
    </row>
    <row r="110" spans="2:5" x14ac:dyDescent="0.35">
      <c r="B110" s="4"/>
      <c r="C110" s="4"/>
      <c r="D110" s="5" t="s">
        <v>118</v>
      </c>
      <c r="E110" s="5">
        <v>10000</v>
      </c>
    </row>
    <row r="111" spans="2:5" x14ac:dyDescent="0.35">
      <c r="B111" s="4"/>
      <c r="C111" s="4"/>
      <c r="D111" s="5" t="s">
        <v>119</v>
      </c>
      <c r="E111" s="5">
        <v>138750</v>
      </c>
    </row>
    <row r="112" spans="2:5" x14ac:dyDescent="0.35">
      <c r="B112" s="4"/>
      <c r="C112" s="4"/>
      <c r="D112" s="5" t="s">
        <v>120</v>
      </c>
      <c r="E112" s="5">
        <v>111000</v>
      </c>
    </row>
    <row r="113" spans="2:5" x14ac:dyDescent="0.35">
      <c r="B113" s="4"/>
      <c r="C113" s="4"/>
      <c r="D113" s="17" t="s">
        <v>121</v>
      </c>
      <c r="E113" s="17">
        <v>1094626</v>
      </c>
    </row>
    <row r="114" spans="2:5" x14ac:dyDescent="0.35">
      <c r="B114" s="4"/>
      <c r="C114" s="4" t="s">
        <v>9</v>
      </c>
      <c r="D114" s="5"/>
      <c r="E114" s="5"/>
    </row>
    <row r="115" spans="2:5" x14ac:dyDescent="0.35">
      <c r="B115" s="4"/>
      <c r="C115" s="4"/>
      <c r="D115" s="5" t="s">
        <v>122</v>
      </c>
      <c r="E115" s="5">
        <v>30000</v>
      </c>
    </row>
    <row r="116" spans="2:5" x14ac:dyDescent="0.35">
      <c r="B116" s="4"/>
      <c r="C116" s="4"/>
      <c r="D116" s="5" t="s">
        <v>123</v>
      </c>
      <c r="E116" s="5">
        <v>30000</v>
      </c>
    </row>
    <row r="117" spans="2:5" x14ac:dyDescent="0.35">
      <c r="B117" s="4"/>
      <c r="C117" s="4"/>
      <c r="D117" s="5" t="s">
        <v>124</v>
      </c>
      <c r="E117" s="5">
        <v>10000</v>
      </c>
    </row>
    <row r="118" spans="2:5" x14ac:dyDescent="0.35">
      <c r="B118" s="4"/>
      <c r="C118" s="4"/>
      <c r="D118" s="5" t="s">
        <v>125</v>
      </c>
      <c r="E118" s="5">
        <v>7500</v>
      </c>
    </row>
    <row r="119" spans="2:5" x14ac:dyDescent="0.35">
      <c r="B119" s="4"/>
      <c r="C119" s="4"/>
      <c r="D119" s="5" t="s">
        <v>126</v>
      </c>
      <c r="E119" s="5">
        <v>17250</v>
      </c>
    </row>
    <row r="120" spans="2:5" x14ac:dyDescent="0.35">
      <c r="B120" s="4"/>
      <c r="C120" s="4"/>
      <c r="D120" s="5" t="s">
        <v>127</v>
      </c>
      <c r="E120" s="5">
        <v>12500</v>
      </c>
    </row>
    <row r="121" spans="2:5" x14ac:dyDescent="0.35">
      <c r="B121" s="4"/>
      <c r="C121" s="4"/>
      <c r="D121" s="5" t="s">
        <v>128</v>
      </c>
      <c r="E121" s="5">
        <v>15000</v>
      </c>
    </row>
    <row r="122" spans="2:5" x14ac:dyDescent="0.35">
      <c r="B122" s="4"/>
      <c r="C122" s="4"/>
      <c r="D122" s="5" t="s">
        <v>129</v>
      </c>
      <c r="E122" s="5">
        <v>15000</v>
      </c>
    </row>
    <row r="123" spans="2:5" x14ac:dyDescent="0.35">
      <c r="B123" s="4"/>
      <c r="C123" s="4"/>
      <c r="D123" s="5" t="s">
        <v>130</v>
      </c>
      <c r="E123" s="5">
        <v>20000</v>
      </c>
    </row>
    <row r="124" spans="2:5" x14ac:dyDescent="0.35">
      <c r="B124" s="4"/>
      <c r="C124" s="4"/>
      <c r="D124" s="5" t="s">
        <v>131</v>
      </c>
      <c r="E124" s="5">
        <v>20000</v>
      </c>
    </row>
    <row r="125" spans="2:5" x14ac:dyDescent="0.35">
      <c r="B125" s="4"/>
      <c r="C125" s="4"/>
      <c r="D125" s="5" t="s">
        <v>132</v>
      </c>
      <c r="E125" s="5">
        <v>45000</v>
      </c>
    </row>
    <row r="126" spans="2:5" x14ac:dyDescent="0.35">
      <c r="B126" s="4"/>
      <c r="C126" s="4"/>
      <c r="D126" s="5" t="s">
        <v>133</v>
      </c>
      <c r="E126" s="5">
        <v>45000</v>
      </c>
    </row>
    <row r="127" spans="2:5" x14ac:dyDescent="0.35">
      <c r="B127" s="4"/>
      <c r="C127" s="4"/>
      <c r="D127" s="5" t="s">
        <v>134</v>
      </c>
      <c r="E127" s="5">
        <v>5000</v>
      </c>
    </row>
    <row r="128" spans="2:5" x14ac:dyDescent="0.35">
      <c r="B128" s="4"/>
      <c r="C128" s="4"/>
      <c r="D128" s="5" t="s">
        <v>135</v>
      </c>
      <c r="E128" s="5">
        <v>5000</v>
      </c>
    </row>
    <row r="129" spans="2:5" x14ac:dyDescent="0.35">
      <c r="B129" s="4"/>
      <c r="C129" s="4"/>
      <c r="D129" s="5" t="s">
        <v>137</v>
      </c>
      <c r="E129" s="5">
        <v>22070</v>
      </c>
    </row>
    <row r="130" spans="2:5" x14ac:dyDescent="0.35">
      <c r="B130" s="4"/>
      <c r="C130" s="4"/>
      <c r="D130" s="5" t="s">
        <v>138</v>
      </c>
      <c r="E130" s="5">
        <v>22070</v>
      </c>
    </row>
    <row r="131" spans="2:5" x14ac:dyDescent="0.35">
      <c r="B131" s="4"/>
      <c r="C131" s="4"/>
      <c r="D131" s="17" t="s">
        <v>139</v>
      </c>
      <c r="E131" s="17">
        <v>321390</v>
      </c>
    </row>
    <row r="132" spans="2:5" x14ac:dyDescent="0.35">
      <c r="B132" s="4"/>
      <c r="C132" s="4" t="s">
        <v>10</v>
      </c>
      <c r="D132" s="5"/>
      <c r="E132" s="5"/>
    </row>
    <row r="133" spans="2:5" x14ac:dyDescent="0.35">
      <c r="B133" s="4"/>
      <c r="C133" s="4"/>
      <c r="D133" s="5" t="s">
        <v>140</v>
      </c>
      <c r="E133" s="5">
        <v>22250</v>
      </c>
    </row>
    <row r="134" spans="2:5" x14ac:dyDescent="0.35">
      <c r="B134" s="4"/>
      <c r="C134" s="4"/>
      <c r="D134" s="5" t="s">
        <v>141</v>
      </c>
      <c r="E134" s="5">
        <v>15000</v>
      </c>
    </row>
    <row r="135" spans="2:5" x14ac:dyDescent="0.35">
      <c r="B135" s="4"/>
      <c r="C135" s="4"/>
      <c r="D135" s="5" t="s">
        <v>142</v>
      </c>
      <c r="E135" s="5">
        <v>315000</v>
      </c>
    </row>
    <row r="136" spans="2:5" x14ac:dyDescent="0.35">
      <c r="B136" s="4"/>
      <c r="C136" s="4"/>
      <c r="D136" s="5" t="s">
        <v>143</v>
      </c>
      <c r="E136" s="5">
        <v>300000</v>
      </c>
    </row>
    <row r="137" spans="2:5" x14ac:dyDescent="0.35">
      <c r="B137" s="4"/>
      <c r="C137" s="4"/>
      <c r="D137" s="5" t="s">
        <v>144</v>
      </c>
      <c r="E137" s="5">
        <v>65000</v>
      </c>
    </row>
    <row r="138" spans="2:5" x14ac:dyDescent="0.35">
      <c r="B138" s="4"/>
      <c r="C138" s="4"/>
      <c r="D138" s="5" t="s">
        <v>145</v>
      </c>
      <c r="E138" s="5">
        <v>58000</v>
      </c>
    </row>
    <row r="139" spans="2:5" x14ac:dyDescent="0.35">
      <c r="B139" s="4"/>
      <c r="C139" s="4"/>
      <c r="D139" s="5" t="s">
        <v>146</v>
      </c>
      <c r="E139" s="5">
        <v>30000</v>
      </c>
    </row>
    <row r="140" spans="2:5" x14ac:dyDescent="0.35">
      <c r="B140" s="4"/>
      <c r="C140" s="4"/>
      <c r="D140" s="5" t="s">
        <v>147</v>
      </c>
      <c r="E140" s="5">
        <v>10000</v>
      </c>
    </row>
    <row r="141" spans="2:5" x14ac:dyDescent="0.35">
      <c r="B141" s="4"/>
      <c r="C141" s="4"/>
      <c r="D141" s="5" t="s">
        <v>148</v>
      </c>
      <c r="E141" s="5">
        <v>43750</v>
      </c>
    </row>
    <row r="142" spans="2:5" x14ac:dyDescent="0.35">
      <c r="B142" s="4"/>
      <c r="C142" s="4"/>
      <c r="D142" s="5" t="s">
        <v>149</v>
      </c>
      <c r="E142" s="5">
        <v>35000</v>
      </c>
    </row>
    <row r="143" spans="2:5" x14ac:dyDescent="0.35">
      <c r="B143" s="4"/>
      <c r="C143" s="4"/>
      <c r="D143" s="5" t="s">
        <v>150</v>
      </c>
      <c r="E143" s="5">
        <v>4000</v>
      </c>
    </row>
    <row r="144" spans="2:5" x14ac:dyDescent="0.35">
      <c r="B144" s="4"/>
      <c r="C144" s="4"/>
      <c r="D144" s="5" t="s">
        <v>151</v>
      </c>
      <c r="E144" s="5">
        <v>4000</v>
      </c>
    </row>
    <row r="145" spans="2:5" x14ac:dyDescent="0.35">
      <c r="B145" s="4"/>
      <c r="C145" s="4"/>
      <c r="D145" s="5" t="s">
        <v>152</v>
      </c>
      <c r="E145" s="5">
        <v>230500</v>
      </c>
    </row>
    <row r="146" spans="2:5" x14ac:dyDescent="0.35">
      <c r="B146" s="4"/>
      <c r="C146" s="4"/>
      <c r="D146" s="5" t="s">
        <v>153</v>
      </c>
      <c r="E146" s="5">
        <v>204000</v>
      </c>
    </row>
    <row r="147" spans="2:5" x14ac:dyDescent="0.35">
      <c r="B147" s="4"/>
      <c r="C147" s="4"/>
      <c r="D147" s="5" t="s">
        <v>154</v>
      </c>
      <c r="E147" s="5">
        <v>3000</v>
      </c>
    </row>
    <row r="148" spans="2:5" x14ac:dyDescent="0.35">
      <c r="B148" s="4"/>
      <c r="C148" s="4"/>
      <c r="D148" s="5" t="s">
        <v>155</v>
      </c>
      <c r="E148" s="5">
        <v>3000</v>
      </c>
    </row>
    <row r="149" spans="2:5" x14ac:dyDescent="0.35">
      <c r="B149" s="4"/>
      <c r="C149" s="4"/>
      <c r="D149" s="5" t="s">
        <v>156</v>
      </c>
      <c r="E149" s="5">
        <v>1000</v>
      </c>
    </row>
    <row r="150" spans="2:5" x14ac:dyDescent="0.35">
      <c r="B150" s="4"/>
      <c r="C150" s="4"/>
      <c r="D150" s="5" t="s">
        <v>157</v>
      </c>
      <c r="E150" s="5">
        <v>1000</v>
      </c>
    </row>
    <row r="151" spans="2:5" x14ac:dyDescent="0.35">
      <c r="B151" s="4"/>
      <c r="C151" s="4"/>
      <c r="D151" s="17" t="s">
        <v>158</v>
      </c>
      <c r="E151" s="17">
        <v>1344500</v>
      </c>
    </row>
    <row r="152" spans="2:5" x14ac:dyDescent="0.35">
      <c r="B152" s="4"/>
      <c r="C152" s="4" t="s">
        <v>11</v>
      </c>
      <c r="D152" s="5"/>
      <c r="E152" s="5"/>
    </row>
    <row r="153" spans="2:5" x14ac:dyDescent="0.35">
      <c r="B153" s="4"/>
      <c r="C153" s="4"/>
      <c r="D153" s="5" t="s">
        <v>159</v>
      </c>
      <c r="E153" s="5">
        <v>92500</v>
      </c>
    </row>
    <row r="154" spans="2:5" x14ac:dyDescent="0.35">
      <c r="B154" s="4"/>
      <c r="C154" s="4"/>
      <c r="D154" s="5" t="s">
        <v>160</v>
      </c>
      <c r="E154" s="5">
        <v>74000</v>
      </c>
    </row>
    <row r="155" spans="2:5" x14ac:dyDescent="0.35">
      <c r="B155" s="4"/>
      <c r="C155" s="4"/>
      <c r="D155" s="5" t="s">
        <v>161</v>
      </c>
      <c r="E155" s="5">
        <v>18750</v>
      </c>
    </row>
    <row r="156" spans="2:5" x14ac:dyDescent="0.35">
      <c r="B156" s="4"/>
      <c r="C156" s="4"/>
      <c r="D156" s="5" t="s">
        <v>162</v>
      </c>
      <c r="E156" s="5">
        <v>15000</v>
      </c>
    </row>
    <row r="157" spans="2:5" x14ac:dyDescent="0.35">
      <c r="B157" s="4"/>
      <c r="C157" s="4"/>
      <c r="D157" s="5" t="s">
        <v>163</v>
      </c>
      <c r="E157" s="5">
        <v>5750</v>
      </c>
    </row>
    <row r="158" spans="2:5" x14ac:dyDescent="0.35">
      <c r="B158" s="4"/>
      <c r="C158" s="4"/>
      <c r="D158" s="5" t="s">
        <v>164</v>
      </c>
      <c r="E158" s="5">
        <v>3400</v>
      </c>
    </row>
    <row r="159" spans="2:5" x14ac:dyDescent="0.35">
      <c r="B159" s="4"/>
      <c r="C159" s="4"/>
      <c r="D159" s="5" t="s">
        <v>165</v>
      </c>
      <c r="E159" s="5">
        <v>18750</v>
      </c>
    </row>
    <row r="160" spans="2:5" x14ac:dyDescent="0.35">
      <c r="B160" s="4"/>
      <c r="C160" s="4"/>
      <c r="D160" s="5" t="s">
        <v>166</v>
      </c>
      <c r="E160" s="5">
        <v>15000</v>
      </c>
    </row>
    <row r="161" spans="2:5" x14ac:dyDescent="0.35">
      <c r="B161" s="4"/>
      <c r="C161" s="4"/>
      <c r="D161" s="5" t="s">
        <v>167</v>
      </c>
      <c r="E161" s="5">
        <v>6250</v>
      </c>
    </row>
    <row r="162" spans="2:5" x14ac:dyDescent="0.35">
      <c r="B162" s="4"/>
      <c r="C162" s="4"/>
      <c r="D162" s="5" t="s">
        <v>168</v>
      </c>
      <c r="E162" s="5">
        <v>6250</v>
      </c>
    </row>
    <row r="163" spans="2:5" x14ac:dyDescent="0.35">
      <c r="B163" s="4"/>
      <c r="C163" s="4"/>
      <c r="D163" s="5" t="s">
        <v>169</v>
      </c>
      <c r="E163" s="5">
        <v>77500</v>
      </c>
    </row>
    <row r="164" spans="2:5" x14ac:dyDescent="0.35">
      <c r="B164" s="4"/>
      <c r="C164" s="4"/>
      <c r="D164" s="5" t="s">
        <v>170</v>
      </c>
      <c r="E164" s="5">
        <v>55000</v>
      </c>
    </row>
    <row r="165" spans="2:5" x14ac:dyDescent="0.35">
      <c r="B165" s="4"/>
      <c r="C165" s="4"/>
      <c r="D165" s="5" t="s">
        <v>171</v>
      </c>
      <c r="E165" s="5">
        <v>18750</v>
      </c>
    </row>
    <row r="166" spans="2:5" x14ac:dyDescent="0.35">
      <c r="B166" s="4"/>
      <c r="C166" s="4"/>
      <c r="D166" s="5" t="s">
        <v>172</v>
      </c>
      <c r="E166" s="5">
        <v>15000</v>
      </c>
    </row>
    <row r="167" spans="2:5" x14ac:dyDescent="0.35">
      <c r="B167" s="4"/>
      <c r="C167" s="4"/>
      <c r="D167" s="17" t="s">
        <v>173</v>
      </c>
      <c r="E167" s="17">
        <v>421900</v>
      </c>
    </row>
    <row r="168" spans="2:5" x14ac:dyDescent="0.35">
      <c r="B168" s="4"/>
      <c r="C168" s="4" t="s">
        <v>12</v>
      </c>
      <c r="D168" s="5"/>
      <c r="E168" s="5"/>
    </row>
    <row r="169" spans="2:5" x14ac:dyDescent="0.35">
      <c r="B169" s="4"/>
      <c r="C169" s="4"/>
      <c r="D169" s="5" t="s">
        <v>174</v>
      </c>
      <c r="E169" s="5">
        <v>71000</v>
      </c>
    </row>
    <row r="170" spans="2:5" x14ac:dyDescent="0.35">
      <c r="B170" s="4"/>
      <c r="C170" s="4"/>
      <c r="D170" s="5" t="s">
        <v>175</v>
      </c>
      <c r="E170" s="5">
        <v>56800</v>
      </c>
    </row>
    <row r="171" spans="2:5" x14ac:dyDescent="0.35">
      <c r="B171" s="4"/>
      <c r="C171" s="4"/>
      <c r="D171" s="17" t="s">
        <v>176</v>
      </c>
      <c r="E171" s="17">
        <v>127800</v>
      </c>
    </row>
    <row r="172" spans="2:5" x14ac:dyDescent="0.35">
      <c r="B172" s="4"/>
      <c r="C172" s="19" t="s">
        <v>177</v>
      </c>
      <c r="D172" s="17"/>
      <c r="E172" s="17">
        <v>8033654.0196772777</v>
      </c>
    </row>
    <row r="173" spans="2:5" x14ac:dyDescent="0.35">
      <c r="B173" s="6" t="s">
        <v>178</v>
      </c>
      <c r="C173" s="6"/>
      <c r="D173" s="20"/>
      <c r="E173" s="20">
        <f>E41-E172</f>
        <v>404221.19257913902</v>
      </c>
    </row>
    <row r="174" spans="2:5" x14ac:dyDescent="0.35">
      <c r="B174" s="4"/>
      <c r="C174" s="4"/>
      <c r="D174" s="5"/>
      <c r="E174" s="5"/>
    </row>
    <row r="175" spans="2:5" x14ac:dyDescent="0.35">
      <c r="B175" s="4"/>
      <c r="C175" s="4"/>
      <c r="D175" s="5"/>
      <c r="E175" s="5"/>
    </row>
    <row r="176" spans="2:5" x14ac:dyDescent="0.35">
      <c r="B176" s="4"/>
      <c r="C176" s="4"/>
      <c r="D176" s="5"/>
      <c r="E176" s="5"/>
    </row>
    <row r="177" spans="2:5" x14ac:dyDescent="0.35">
      <c r="B177" s="4"/>
      <c r="C177" s="4"/>
      <c r="D177" s="5"/>
      <c r="E177" s="5"/>
    </row>
    <row r="178" spans="2:5" x14ac:dyDescent="0.35">
      <c r="B178" s="4"/>
      <c r="C178" s="4"/>
      <c r="D178" s="5"/>
      <c r="E178" s="5"/>
    </row>
    <row r="179" spans="2:5" x14ac:dyDescent="0.35">
      <c r="B179" s="4"/>
      <c r="C179" s="4"/>
      <c r="D179" s="5"/>
      <c r="E17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3EDC-0E65-43FB-885E-84AFBB641ADF}">
  <dimension ref="D1:L32"/>
  <sheetViews>
    <sheetView workbookViewId="0">
      <selection activeCell="J33" sqref="J33"/>
    </sheetView>
  </sheetViews>
  <sheetFormatPr defaultRowHeight="14.5" x14ac:dyDescent="0.35"/>
  <cols>
    <col min="4" max="5" width="3.6328125" customWidth="1"/>
    <col min="6" max="6" width="48.26953125" style="12" bestFit="1" customWidth="1"/>
    <col min="7" max="7" width="9.36328125" style="13" bestFit="1" customWidth="1"/>
    <col min="8" max="9" width="3.6328125" customWidth="1"/>
    <col min="10" max="10" width="48.26953125" style="12" bestFit="1" customWidth="1"/>
    <col min="11" max="11" width="9.36328125" style="13" bestFit="1" customWidth="1"/>
    <col min="12" max="12" width="10" customWidth="1"/>
  </cols>
  <sheetData>
    <row r="1" spans="4:12" x14ac:dyDescent="0.35">
      <c r="D1" s="23"/>
      <c r="E1" s="23"/>
      <c r="F1" s="24"/>
      <c r="G1" s="25"/>
      <c r="H1" s="23"/>
      <c r="I1" s="23"/>
      <c r="J1" s="24"/>
      <c r="K1" s="25"/>
      <c r="L1" s="26"/>
    </row>
    <row r="2" spans="4:12" ht="18" x14ac:dyDescent="0.5">
      <c r="D2" s="27" t="s">
        <v>179</v>
      </c>
      <c r="E2" s="27"/>
      <c r="F2" s="27"/>
      <c r="G2" s="28"/>
      <c r="H2" s="27" t="s">
        <v>180</v>
      </c>
      <c r="I2" s="27"/>
      <c r="J2" s="27"/>
      <c r="K2" s="27"/>
    </row>
    <row r="3" spans="4:12" x14ac:dyDescent="0.35">
      <c r="D3" s="27"/>
      <c r="E3" s="27"/>
      <c r="F3" s="27"/>
      <c r="G3" s="29"/>
      <c r="H3" s="27"/>
      <c r="I3" s="27"/>
      <c r="J3" s="27"/>
      <c r="K3" s="27"/>
    </row>
    <row r="4" spans="4:12" x14ac:dyDescent="0.35">
      <c r="D4" s="27"/>
      <c r="E4" s="27"/>
      <c r="F4" s="27"/>
      <c r="G4" s="30"/>
      <c r="H4" s="27"/>
      <c r="I4" s="27"/>
      <c r="J4" s="27"/>
      <c r="K4" s="27"/>
    </row>
    <row r="5" spans="4:12" x14ac:dyDescent="0.35">
      <c r="D5" s="31"/>
      <c r="E5" s="31"/>
      <c r="F5" s="32" t="s">
        <v>15</v>
      </c>
      <c r="G5" s="32" t="s">
        <v>17</v>
      </c>
      <c r="H5" s="33"/>
      <c r="I5" s="31"/>
      <c r="J5" s="32" t="s">
        <v>15</v>
      </c>
      <c r="K5" s="32" t="s">
        <v>17</v>
      </c>
      <c r="L5" s="26"/>
    </row>
    <row r="6" spans="4:12" x14ac:dyDescent="0.35">
      <c r="D6" s="22" t="s">
        <v>1</v>
      </c>
      <c r="E6" s="4"/>
      <c r="F6" s="5"/>
      <c r="G6" s="5"/>
      <c r="H6" s="4"/>
      <c r="I6" s="22" t="s">
        <v>1</v>
      </c>
      <c r="J6" s="22"/>
      <c r="K6" s="5"/>
      <c r="L6" s="5"/>
    </row>
    <row r="7" spans="4:12" x14ac:dyDescent="0.35">
      <c r="D7" s="4"/>
      <c r="E7" s="4" t="s">
        <v>2</v>
      </c>
      <c r="F7" s="5"/>
      <c r="G7" s="5">
        <v>3605665.96</v>
      </c>
      <c r="H7" s="4"/>
      <c r="I7" s="4"/>
      <c r="J7" s="4" t="s">
        <v>2</v>
      </c>
      <c r="K7" s="5"/>
      <c r="L7" s="5">
        <v>2799929.84</v>
      </c>
    </row>
    <row r="8" spans="4:12" x14ac:dyDescent="0.35">
      <c r="D8" s="4"/>
      <c r="E8" s="4" t="s">
        <v>3</v>
      </c>
      <c r="F8" s="5"/>
      <c r="G8" s="5">
        <v>969906.5833607869</v>
      </c>
      <c r="H8" s="4"/>
      <c r="I8" s="4"/>
      <c r="J8" s="4" t="s">
        <v>3</v>
      </c>
      <c r="K8" s="5"/>
      <c r="L8" s="5">
        <v>803154.45541130519</v>
      </c>
    </row>
    <row r="9" spans="4:12" x14ac:dyDescent="0.35">
      <c r="D9" s="4"/>
      <c r="E9" s="4" t="s">
        <v>5</v>
      </c>
      <c r="F9" s="5"/>
      <c r="G9" s="5">
        <v>105218.37348432399</v>
      </c>
      <c r="H9" s="4"/>
      <c r="I9" s="4"/>
      <c r="J9" s="4" t="s">
        <v>5</v>
      </c>
      <c r="K9" s="5"/>
      <c r="L9" s="5">
        <v>154000</v>
      </c>
    </row>
    <row r="10" spans="4:12" x14ac:dyDescent="0.35">
      <c r="D10" s="4"/>
      <c r="E10" s="35" t="s">
        <v>50</v>
      </c>
      <c r="F10" s="36"/>
      <c r="G10" s="36">
        <f>SUM(G7:G9)</f>
        <v>4680790.9168451102</v>
      </c>
      <c r="H10" s="4"/>
      <c r="I10" s="4"/>
      <c r="J10" s="35" t="s">
        <v>50</v>
      </c>
      <c r="K10" s="36"/>
      <c r="L10" s="36">
        <f>SUM(L7:L9)</f>
        <v>3757084.295411305</v>
      </c>
    </row>
    <row r="11" spans="4:12" x14ac:dyDescent="0.35">
      <c r="D11" s="22" t="s">
        <v>51</v>
      </c>
      <c r="E11" s="4"/>
      <c r="F11" s="5"/>
      <c r="G11" s="34"/>
      <c r="H11" s="4"/>
      <c r="I11" s="22" t="s">
        <v>51</v>
      </c>
      <c r="J11" s="4"/>
      <c r="K11" s="5"/>
      <c r="L11" s="34"/>
    </row>
    <row r="12" spans="4:12" x14ac:dyDescent="0.35">
      <c r="D12" s="4"/>
      <c r="E12" s="4" t="s">
        <v>6</v>
      </c>
      <c r="F12" s="5"/>
      <c r="G12" s="34">
        <v>2081454.69</v>
      </c>
      <c r="H12" s="4"/>
      <c r="I12" s="4"/>
      <c r="J12" s="4" t="s">
        <v>6</v>
      </c>
      <c r="K12" s="5"/>
      <c r="L12" s="34">
        <v>1773692</v>
      </c>
    </row>
    <row r="13" spans="4:12" x14ac:dyDescent="0.35">
      <c r="D13" s="4"/>
      <c r="E13" s="4" t="s">
        <v>7</v>
      </c>
      <c r="F13" s="5"/>
      <c r="G13" s="5">
        <v>438294.12460097636</v>
      </c>
      <c r="H13" s="4"/>
      <c r="I13" s="4"/>
      <c r="J13" s="4" t="s">
        <v>7</v>
      </c>
      <c r="K13" s="5"/>
      <c r="L13" s="5">
        <v>429997.205076301</v>
      </c>
    </row>
    <row r="14" spans="4:12" x14ac:dyDescent="0.35">
      <c r="D14" s="4"/>
      <c r="E14" s="4" t="s">
        <v>8</v>
      </c>
      <c r="F14" s="5"/>
      <c r="G14" s="5">
        <v>574427</v>
      </c>
      <c r="H14" s="4"/>
      <c r="I14" s="4"/>
      <c r="J14" s="4" t="s">
        <v>8</v>
      </c>
      <c r="K14" s="5"/>
      <c r="L14" s="5">
        <v>520199</v>
      </c>
    </row>
    <row r="15" spans="4:12" x14ac:dyDescent="0.35">
      <c r="D15" s="4"/>
      <c r="E15" s="4" t="s">
        <v>9</v>
      </c>
      <c r="F15" s="5"/>
      <c r="G15" s="5">
        <v>164320</v>
      </c>
      <c r="H15" s="4"/>
      <c r="I15" s="4"/>
      <c r="J15" s="4" t="s">
        <v>9</v>
      </c>
      <c r="K15" s="5"/>
      <c r="L15" s="5">
        <v>157070</v>
      </c>
    </row>
    <row r="16" spans="4:12" x14ac:dyDescent="0.35">
      <c r="D16" s="4"/>
      <c r="E16" s="4" t="s">
        <v>10</v>
      </c>
      <c r="F16" s="5"/>
      <c r="G16" s="5">
        <v>714500</v>
      </c>
      <c r="H16" s="4"/>
      <c r="I16" s="4"/>
      <c r="J16" s="4" t="s">
        <v>10</v>
      </c>
      <c r="K16" s="5"/>
      <c r="L16" s="5">
        <v>630000</v>
      </c>
    </row>
    <row r="17" spans="4:12" x14ac:dyDescent="0.35">
      <c r="D17" s="4"/>
      <c r="E17" s="4" t="s">
        <v>11</v>
      </c>
      <c r="F17" s="5"/>
      <c r="G17" s="5">
        <v>238250</v>
      </c>
      <c r="H17" s="4"/>
      <c r="I17" s="4"/>
      <c r="J17" s="4" t="s">
        <v>11</v>
      </c>
      <c r="K17" s="5"/>
      <c r="L17" s="5">
        <v>183650</v>
      </c>
    </row>
    <row r="18" spans="4:12" x14ac:dyDescent="0.35">
      <c r="D18" s="4"/>
      <c r="E18" s="4" t="s">
        <v>12</v>
      </c>
      <c r="F18" s="5"/>
      <c r="G18" s="5">
        <v>71000</v>
      </c>
      <c r="H18" s="4"/>
      <c r="I18" s="4"/>
      <c r="J18" s="4" t="s">
        <v>12</v>
      </c>
      <c r="K18" s="5"/>
      <c r="L18" s="5">
        <v>56800</v>
      </c>
    </row>
    <row r="19" spans="4:12" x14ac:dyDescent="0.35">
      <c r="D19" s="4"/>
      <c r="E19" s="6" t="s">
        <v>181</v>
      </c>
      <c r="F19" s="20"/>
      <c r="G19" s="20">
        <f>SUM(G12:G18)</f>
        <v>4282245.8146009762</v>
      </c>
      <c r="H19" s="4"/>
      <c r="I19" s="4"/>
      <c r="J19" s="6" t="s">
        <v>181</v>
      </c>
      <c r="K19" s="20"/>
      <c r="L19" s="20">
        <f>SUM(L12:L18)</f>
        <v>3751408.205076301</v>
      </c>
    </row>
    <row r="20" spans="4:12" x14ac:dyDescent="0.35">
      <c r="D20" s="4"/>
      <c r="E20" s="6" t="s">
        <v>182</v>
      </c>
      <c r="F20" s="20"/>
      <c r="G20" s="20">
        <f>G10-G19</f>
        <v>398545.10224413406</v>
      </c>
      <c r="H20" s="4"/>
      <c r="I20" s="4"/>
      <c r="J20" s="6" t="s">
        <v>182</v>
      </c>
      <c r="K20" s="20"/>
      <c r="L20" s="20">
        <f>L10-L19</f>
        <v>5676.0903350040317</v>
      </c>
    </row>
    <row r="21" spans="4:12" hidden="1" x14ac:dyDescent="0.35">
      <c r="D21" s="4"/>
      <c r="E21" s="6" t="s">
        <v>183</v>
      </c>
      <c r="F21" s="20"/>
      <c r="G21" s="20">
        <v>1691725</v>
      </c>
      <c r="H21" s="4"/>
      <c r="I21" s="4"/>
      <c r="J21" s="6" t="s">
        <v>183</v>
      </c>
      <c r="K21" s="20"/>
      <c r="L21" s="20">
        <v>1911103</v>
      </c>
    </row>
    <row r="22" spans="4:12" hidden="1" x14ac:dyDescent="0.35">
      <c r="D22" s="4"/>
      <c r="E22" s="6" t="s">
        <v>184</v>
      </c>
      <c r="F22" s="20"/>
      <c r="G22" s="20">
        <f>G20+G21</f>
        <v>2090270.1022441341</v>
      </c>
      <c r="H22" s="4"/>
      <c r="I22" s="4"/>
      <c r="J22" s="6" t="s">
        <v>184</v>
      </c>
      <c r="K22" s="20"/>
      <c r="L22" s="20">
        <f>L20+L21</f>
        <v>1916779.090335004</v>
      </c>
    </row>
    <row r="23" spans="4:12" x14ac:dyDescent="0.35">
      <c r="D23" s="4"/>
      <c r="H23" s="4"/>
      <c r="I23" s="4"/>
      <c r="J23" s="5"/>
      <c r="K23" s="5"/>
    </row>
    <row r="24" spans="4:12" x14ac:dyDescent="0.35">
      <c r="D24" s="4"/>
      <c r="H24" s="4"/>
      <c r="I24" s="4"/>
      <c r="J24" s="5"/>
      <c r="K24" s="5"/>
    </row>
    <row r="25" spans="4:12" x14ac:dyDescent="0.35">
      <c r="D25" s="4"/>
      <c r="H25" s="4"/>
      <c r="I25" s="4"/>
      <c r="J25" s="5"/>
      <c r="K25" s="5"/>
    </row>
    <row r="26" spans="4:12" x14ac:dyDescent="0.35">
      <c r="D26" s="4"/>
      <c r="H26" s="4"/>
      <c r="I26" s="4"/>
      <c r="J26" s="5"/>
      <c r="K26" s="5"/>
    </row>
    <row r="27" spans="4:12" x14ac:dyDescent="0.35">
      <c r="D27" s="4"/>
      <c r="H27" s="4"/>
      <c r="I27" s="4"/>
      <c r="J27" s="5"/>
      <c r="K27" s="5"/>
    </row>
    <row r="28" spans="4:12" x14ac:dyDescent="0.35">
      <c r="D28" s="4"/>
      <c r="H28" s="4"/>
      <c r="I28" s="4"/>
      <c r="J28" s="5"/>
      <c r="K28" s="5"/>
    </row>
    <row r="29" spans="4:12" x14ac:dyDescent="0.35">
      <c r="D29" s="4"/>
      <c r="H29" s="4"/>
      <c r="I29" s="4"/>
      <c r="J29" s="5"/>
      <c r="K29" s="5"/>
    </row>
    <row r="30" spans="4:12" x14ac:dyDescent="0.35">
      <c r="D30" s="4"/>
      <c r="H30" s="4"/>
      <c r="I30" s="4"/>
      <c r="J30" s="5"/>
      <c r="K30" s="5"/>
    </row>
    <row r="31" spans="4:12" x14ac:dyDescent="0.35">
      <c r="D31" s="4"/>
      <c r="H31" s="4"/>
      <c r="I31" s="4"/>
      <c r="J31" s="5"/>
      <c r="K31" s="5"/>
    </row>
    <row r="32" spans="4:12" x14ac:dyDescent="0.35">
      <c r="D32" s="4"/>
      <c r="H32" s="4"/>
      <c r="I32" s="4"/>
      <c r="J32" s="5"/>
      <c r="K32" s="5"/>
    </row>
  </sheetData>
  <mergeCells count="2">
    <mergeCell ref="D2:F4"/>
    <mergeCell ref="H2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9AC4-0E4C-4E47-96EA-68A527DE30FE}">
  <sheetPr codeName="Sheet7"/>
  <dimension ref="A1:F180"/>
  <sheetViews>
    <sheetView topLeftCell="A138" workbookViewId="0">
      <selection activeCell="F170" sqref="F170"/>
    </sheetView>
  </sheetViews>
  <sheetFormatPr defaultRowHeight="14.5" x14ac:dyDescent="0.35"/>
  <cols>
    <col min="1" max="3" width="3.6328125" customWidth="1"/>
    <col min="4" max="4" width="50.1796875" style="12" bestFit="1" customWidth="1"/>
    <col min="5" max="5" width="8.54296875" style="12" hidden="1" customWidth="1"/>
    <col min="6" max="6" width="8.54296875" style="13" bestFit="1" customWidth="1"/>
  </cols>
  <sheetData>
    <row r="1" spans="1:6" x14ac:dyDescent="0.35">
      <c r="A1" s="1"/>
      <c r="B1" s="7" t="s">
        <v>13</v>
      </c>
      <c r="C1" s="7"/>
      <c r="D1" s="8"/>
      <c r="E1" s="8"/>
      <c r="F1" s="9"/>
    </row>
    <row r="2" spans="1:6" ht="18" x14ac:dyDescent="0.5">
      <c r="A2" s="1"/>
      <c r="B2" s="2" t="s">
        <v>14</v>
      </c>
      <c r="C2" s="2"/>
      <c r="D2" s="10"/>
      <c r="E2" s="10"/>
      <c r="F2" s="10"/>
    </row>
    <row r="3" spans="1:6" x14ac:dyDescent="0.35">
      <c r="A3" s="1"/>
      <c r="B3" s="3" t="s">
        <v>0</v>
      </c>
      <c r="C3" s="3"/>
      <c r="D3" s="11"/>
      <c r="E3" s="11"/>
      <c r="F3" s="11"/>
    </row>
    <row r="5" spans="1:6" x14ac:dyDescent="0.35">
      <c r="B5" s="14"/>
      <c r="C5" s="14"/>
      <c r="D5" s="15" t="s">
        <v>15</v>
      </c>
      <c r="E5" s="15" t="s">
        <v>16</v>
      </c>
      <c r="F5" s="15" t="s">
        <v>17</v>
      </c>
    </row>
    <row r="6" spans="1:6" x14ac:dyDescent="0.35">
      <c r="B6" s="22" t="s">
        <v>1</v>
      </c>
      <c r="C6" s="4"/>
      <c r="D6" s="5"/>
      <c r="E6" s="16"/>
      <c r="F6" s="5"/>
    </row>
    <row r="7" spans="1:6" x14ac:dyDescent="0.35">
      <c r="B7" s="4"/>
      <c r="C7" s="4" t="s">
        <v>2</v>
      </c>
      <c r="D7" s="5"/>
      <c r="E7" s="16"/>
      <c r="F7" s="5"/>
    </row>
    <row r="8" spans="1:6" x14ac:dyDescent="0.35">
      <c r="B8" s="4"/>
      <c r="C8" s="4"/>
      <c r="D8" s="5"/>
      <c r="E8" s="16"/>
      <c r="F8" s="5"/>
    </row>
    <row r="9" spans="1:6" x14ac:dyDescent="0.35">
      <c r="B9" s="4"/>
      <c r="C9" s="4"/>
      <c r="D9" s="5" t="s">
        <v>19</v>
      </c>
      <c r="E9" s="16">
        <v>1328316.3333333312</v>
      </c>
      <c r="F9" s="5">
        <v>1572192</v>
      </c>
    </row>
    <row r="10" spans="1:6" x14ac:dyDescent="0.35">
      <c r="B10" s="4"/>
      <c r="C10" s="4"/>
      <c r="D10" s="5"/>
      <c r="E10" s="16"/>
      <c r="F10" s="5"/>
    </row>
    <row r="11" spans="1:6" x14ac:dyDescent="0.35">
      <c r="B11" s="4"/>
      <c r="C11" s="4"/>
      <c r="D11" s="5" t="s">
        <v>21</v>
      </c>
      <c r="E11" s="16">
        <v>737586.16666666686</v>
      </c>
      <c r="F11" s="5">
        <v>1212737.8400000001</v>
      </c>
    </row>
    <row r="12" spans="1:6" x14ac:dyDescent="0.35">
      <c r="B12" s="4"/>
      <c r="C12" s="4"/>
      <c r="D12" s="5"/>
      <c r="E12" s="16"/>
      <c r="F12" s="5"/>
    </row>
    <row r="13" spans="1:6" x14ac:dyDescent="0.35">
      <c r="B13" s="4"/>
      <c r="C13" s="4"/>
      <c r="D13" s="5" t="s">
        <v>25</v>
      </c>
      <c r="E13" s="16">
        <v>14500</v>
      </c>
      <c r="F13" s="5">
        <v>15000</v>
      </c>
    </row>
    <row r="14" spans="1:6" x14ac:dyDescent="0.35">
      <c r="B14" s="4"/>
      <c r="C14" s="4"/>
      <c r="D14" s="17" t="s">
        <v>26</v>
      </c>
      <c r="E14" s="17">
        <f>SUM(E9:E13)</f>
        <v>2080402.4999999981</v>
      </c>
      <c r="F14" s="17">
        <f>SUM(F9:F13)</f>
        <v>2799929.84</v>
      </c>
    </row>
    <row r="15" spans="1:6" x14ac:dyDescent="0.35">
      <c r="B15" s="4"/>
      <c r="C15" s="4" t="s">
        <v>3</v>
      </c>
      <c r="D15" s="5"/>
      <c r="E15" s="16"/>
      <c r="F15" s="5"/>
    </row>
    <row r="16" spans="1:6" x14ac:dyDescent="0.35">
      <c r="B16" s="4"/>
      <c r="C16" s="4"/>
      <c r="D16" s="5"/>
      <c r="E16" s="16"/>
      <c r="F16" s="5"/>
    </row>
    <row r="17" spans="2:6" x14ac:dyDescent="0.35">
      <c r="B17" s="4"/>
      <c r="C17" s="4"/>
      <c r="D17" s="5" t="s">
        <v>28</v>
      </c>
      <c r="E17" s="16">
        <v>162005.51152343751</v>
      </c>
      <c r="F17" s="5">
        <v>200124.45541130516</v>
      </c>
    </row>
    <row r="18" spans="2:6" x14ac:dyDescent="0.35">
      <c r="B18" s="4"/>
      <c r="C18" s="4"/>
      <c r="D18" s="5"/>
      <c r="E18" s="16"/>
      <c r="F18" s="5"/>
    </row>
    <row r="19" spans="2:6" x14ac:dyDescent="0.35">
      <c r="B19" s="4"/>
      <c r="C19" s="4"/>
      <c r="D19" s="5" t="s">
        <v>30</v>
      </c>
      <c r="E19" s="16">
        <v>51006.95947265625</v>
      </c>
      <c r="F19" s="5">
        <v>66007</v>
      </c>
    </row>
    <row r="20" spans="2:6" x14ac:dyDescent="0.35">
      <c r="B20" s="4"/>
      <c r="C20" s="4"/>
      <c r="D20" s="5"/>
      <c r="E20" s="16"/>
      <c r="F20" s="5"/>
    </row>
    <row r="21" spans="2:6" x14ac:dyDescent="0.35">
      <c r="B21" s="4"/>
      <c r="C21" s="4"/>
      <c r="D21" s="5" t="s">
        <v>32</v>
      </c>
      <c r="E21" s="16">
        <v>3000.0000915527344</v>
      </c>
      <c r="F21" s="5">
        <v>3000</v>
      </c>
    </row>
    <row r="22" spans="2:6" x14ac:dyDescent="0.35">
      <c r="B22" s="4"/>
      <c r="C22" s="4"/>
      <c r="D22" s="5"/>
      <c r="E22" s="16"/>
      <c r="F22" s="5"/>
    </row>
    <row r="23" spans="2:6" x14ac:dyDescent="0.35">
      <c r="B23" s="4"/>
      <c r="C23" s="4"/>
      <c r="D23" s="5" t="s">
        <v>34</v>
      </c>
      <c r="E23" s="16">
        <v>598583.0703125</v>
      </c>
      <c r="F23" s="5">
        <f>284345+195000</f>
        <v>479345</v>
      </c>
    </row>
    <row r="24" spans="2:6" x14ac:dyDescent="0.35">
      <c r="B24" s="4"/>
      <c r="C24" s="4"/>
      <c r="D24" s="5"/>
      <c r="E24" s="16"/>
      <c r="F24" s="5"/>
    </row>
    <row r="25" spans="2:6" x14ac:dyDescent="0.35">
      <c r="B25" s="4"/>
      <c r="C25" s="4"/>
      <c r="D25" s="5" t="s">
        <v>36</v>
      </c>
      <c r="E25" s="16">
        <v>29006.0380859375</v>
      </c>
      <c r="F25" s="5">
        <v>29006</v>
      </c>
    </row>
    <row r="26" spans="2:6" x14ac:dyDescent="0.35">
      <c r="B26" s="4"/>
      <c r="C26" s="4"/>
      <c r="D26" s="5"/>
      <c r="E26" s="16"/>
      <c r="F26" s="5"/>
    </row>
    <row r="27" spans="2:6" x14ac:dyDescent="0.35">
      <c r="B27" s="4"/>
      <c r="C27" s="4"/>
      <c r="D27" s="5" t="s">
        <v>38</v>
      </c>
      <c r="E27" s="16">
        <v>16071.960693359375</v>
      </c>
      <c r="F27" s="5">
        <v>16072</v>
      </c>
    </row>
    <row r="28" spans="2:6" x14ac:dyDescent="0.35">
      <c r="B28" s="4"/>
      <c r="C28" s="4"/>
      <c r="D28" s="5"/>
      <c r="E28" s="16"/>
      <c r="F28" s="5"/>
    </row>
    <row r="29" spans="2:6" x14ac:dyDescent="0.35">
      <c r="B29" s="4"/>
      <c r="C29" s="4"/>
      <c r="D29" s="5" t="s">
        <v>40</v>
      </c>
      <c r="E29" s="16">
        <v>9600.0001220703125</v>
      </c>
      <c r="F29" s="5">
        <v>9600</v>
      </c>
    </row>
    <row r="30" spans="2:6" x14ac:dyDescent="0.35">
      <c r="B30" s="4"/>
      <c r="C30" s="4"/>
      <c r="D30" s="5"/>
      <c r="E30" s="16"/>
      <c r="F30" s="5"/>
    </row>
    <row r="31" spans="2:6" x14ac:dyDescent="0.35">
      <c r="B31" s="4"/>
      <c r="C31" s="4"/>
      <c r="D31" s="5" t="s">
        <v>41</v>
      </c>
      <c r="E31" s="16">
        <v>1519966.96875</v>
      </c>
      <c r="F31" s="5">
        <v>0</v>
      </c>
    </row>
    <row r="32" spans="2:6" x14ac:dyDescent="0.35">
      <c r="B32" s="4"/>
      <c r="C32" s="4"/>
      <c r="D32" s="17" t="s">
        <v>42</v>
      </c>
      <c r="E32" s="17">
        <f>SUM(E17:E31)</f>
        <v>2389240.5090515139</v>
      </c>
      <c r="F32" s="17">
        <f>SUM(F17:F31)</f>
        <v>803154.45541130519</v>
      </c>
    </row>
    <row r="33" spans="2:6" x14ac:dyDescent="0.35">
      <c r="B33" s="4"/>
      <c r="C33" s="4" t="s">
        <v>4</v>
      </c>
      <c r="D33" s="5"/>
      <c r="E33" s="16"/>
      <c r="F33" s="5"/>
    </row>
    <row r="34" spans="2:6" x14ac:dyDescent="0.35">
      <c r="B34" s="4"/>
      <c r="C34" s="4"/>
      <c r="D34" s="5"/>
      <c r="E34" s="16"/>
      <c r="F34" s="5"/>
    </row>
    <row r="35" spans="2:6" x14ac:dyDescent="0.35">
      <c r="B35" s="4"/>
      <c r="C35" s="4"/>
      <c r="D35" s="5" t="s">
        <v>44</v>
      </c>
      <c r="E35" s="16">
        <v>0</v>
      </c>
      <c r="F35" s="5">
        <v>100000</v>
      </c>
    </row>
    <row r="36" spans="2:6" x14ac:dyDescent="0.35">
      <c r="B36" s="4"/>
      <c r="C36" s="4"/>
      <c r="D36" s="17" t="s">
        <v>45</v>
      </c>
      <c r="E36" s="18">
        <v>0</v>
      </c>
      <c r="F36" s="17">
        <f>F35</f>
        <v>100000</v>
      </c>
    </row>
    <row r="37" spans="2:6" x14ac:dyDescent="0.35">
      <c r="B37" s="4"/>
      <c r="C37" s="4" t="s">
        <v>5</v>
      </c>
      <c r="D37" s="5"/>
      <c r="E37" s="16"/>
      <c r="F37" s="5"/>
    </row>
    <row r="38" spans="2:6" x14ac:dyDescent="0.35">
      <c r="B38" s="4"/>
      <c r="C38" s="4"/>
      <c r="D38" s="5" t="s">
        <v>46</v>
      </c>
      <c r="E38" s="16">
        <v>4321.08</v>
      </c>
      <c r="F38" s="5">
        <v>0</v>
      </c>
    </row>
    <row r="39" spans="2:6" x14ac:dyDescent="0.35">
      <c r="B39" s="4"/>
      <c r="C39" s="4"/>
      <c r="D39" s="5"/>
      <c r="E39" s="16"/>
      <c r="F39" s="5"/>
    </row>
    <row r="40" spans="2:6" x14ac:dyDescent="0.35">
      <c r="B40" s="4"/>
      <c r="C40" s="4"/>
      <c r="D40" s="5" t="s">
        <v>48</v>
      </c>
      <c r="E40" s="16">
        <v>6000.0001513671878</v>
      </c>
      <c r="F40" s="5">
        <v>54000</v>
      </c>
    </row>
    <row r="41" spans="2:6" x14ac:dyDescent="0.35">
      <c r="B41" s="4"/>
      <c r="C41" s="4"/>
      <c r="D41" s="17" t="s">
        <v>49</v>
      </c>
      <c r="E41" s="18">
        <v>13621.080145263673</v>
      </c>
      <c r="F41" s="17">
        <f>F40</f>
        <v>54000</v>
      </c>
    </row>
    <row r="42" spans="2:6" x14ac:dyDescent="0.35">
      <c r="B42" s="4"/>
      <c r="C42" s="19" t="s">
        <v>50</v>
      </c>
      <c r="D42" s="17"/>
      <c r="E42" s="17">
        <f>SUM(E41,E36,E32,E14)</f>
        <v>4483264.0891967751</v>
      </c>
      <c r="F42" s="17">
        <f>SUM(F41,F36,F32,F14)</f>
        <v>3757084.295411305</v>
      </c>
    </row>
    <row r="43" spans="2:6" x14ac:dyDescent="0.35">
      <c r="B43" s="22" t="s">
        <v>51</v>
      </c>
      <c r="C43" s="4"/>
      <c r="D43" s="5"/>
      <c r="E43" s="16"/>
      <c r="F43" s="5"/>
    </row>
    <row r="44" spans="2:6" x14ac:dyDescent="0.35">
      <c r="B44" s="4"/>
      <c r="C44" s="4" t="s">
        <v>6</v>
      </c>
      <c r="D44" s="5"/>
      <c r="E44" s="16"/>
      <c r="F44" s="5"/>
    </row>
    <row r="45" spans="2:6" x14ac:dyDescent="0.35">
      <c r="B45" s="4"/>
      <c r="C45" s="4"/>
      <c r="D45" s="5"/>
      <c r="E45" s="16"/>
      <c r="F45" s="5"/>
    </row>
    <row r="46" spans="2:6" x14ac:dyDescent="0.35">
      <c r="B46" s="4"/>
      <c r="C46" s="4"/>
      <c r="D46" s="5"/>
      <c r="E46" s="16"/>
      <c r="F46" s="5"/>
    </row>
    <row r="47" spans="2:6" x14ac:dyDescent="0.35">
      <c r="B47" s="4"/>
      <c r="C47" s="4"/>
      <c r="D47" s="5" t="s">
        <v>55</v>
      </c>
      <c r="E47" s="16">
        <v>254865.95335937501</v>
      </c>
      <c r="F47" s="5">
        <v>201255.99999999997</v>
      </c>
    </row>
    <row r="48" spans="2:6" x14ac:dyDescent="0.35">
      <c r="B48" s="4"/>
      <c r="C48" s="4"/>
      <c r="D48" s="5"/>
      <c r="E48" s="16"/>
      <c r="F48" s="5"/>
    </row>
    <row r="49" spans="2:6" x14ac:dyDescent="0.35">
      <c r="B49" s="4"/>
      <c r="C49" s="4"/>
      <c r="D49" s="5" t="s">
        <v>57</v>
      </c>
      <c r="E49" s="16">
        <v>93200.040624999994</v>
      </c>
      <c r="F49" s="5">
        <v>95600</v>
      </c>
    </row>
    <row r="50" spans="2:6" x14ac:dyDescent="0.35">
      <c r="B50" s="4"/>
      <c r="C50" s="4"/>
      <c r="D50" s="5"/>
      <c r="E50" s="16"/>
      <c r="F50" s="5"/>
    </row>
    <row r="51" spans="2:6" x14ac:dyDescent="0.35">
      <c r="B51" s="4"/>
      <c r="C51" s="4"/>
      <c r="D51" s="5" t="s">
        <v>59</v>
      </c>
      <c r="E51" s="16">
        <v>75249.962304687506</v>
      </c>
      <c r="F51" s="5">
        <v>79310</v>
      </c>
    </row>
    <row r="52" spans="2:6" x14ac:dyDescent="0.35">
      <c r="B52" s="4"/>
      <c r="C52" s="4"/>
      <c r="D52" s="5"/>
      <c r="E52" s="16"/>
      <c r="F52" s="5"/>
    </row>
    <row r="53" spans="2:6" x14ac:dyDescent="0.35">
      <c r="B53" s="4"/>
      <c r="C53" s="4"/>
      <c r="D53" s="5"/>
      <c r="E53" s="16"/>
      <c r="F53" s="5"/>
    </row>
    <row r="54" spans="2:6" x14ac:dyDescent="0.35">
      <c r="B54" s="4"/>
      <c r="C54" s="4"/>
      <c r="D54" s="5" t="s">
        <v>63</v>
      </c>
      <c r="E54" s="16">
        <v>1023009.035625</v>
      </c>
      <c r="F54" s="5">
        <v>938612</v>
      </c>
    </row>
    <row r="55" spans="2:6" x14ac:dyDescent="0.35">
      <c r="B55" s="4"/>
      <c r="C55" s="4"/>
      <c r="D55" s="5"/>
      <c r="E55" s="16"/>
      <c r="F55" s="5"/>
    </row>
    <row r="56" spans="2:6" x14ac:dyDescent="0.35">
      <c r="B56" s="4"/>
      <c r="C56" s="4"/>
      <c r="D56" s="5" t="s">
        <v>65</v>
      </c>
      <c r="E56" s="16">
        <v>110586.0014453125</v>
      </c>
      <c r="F56" s="5">
        <v>116786</v>
      </c>
    </row>
    <row r="57" spans="2:6" x14ac:dyDescent="0.35">
      <c r="B57" s="4"/>
      <c r="C57" s="4"/>
      <c r="D57" s="5"/>
      <c r="E57" s="16"/>
      <c r="F57" s="5"/>
    </row>
    <row r="58" spans="2:6" x14ac:dyDescent="0.35">
      <c r="B58" s="4"/>
      <c r="C58" s="4"/>
      <c r="D58" s="5" t="s">
        <v>68</v>
      </c>
      <c r="E58" s="16">
        <v>57735.959252929686</v>
      </c>
      <c r="F58" s="5">
        <v>208986</v>
      </c>
    </row>
    <row r="59" spans="2:6" x14ac:dyDescent="0.35">
      <c r="B59" s="4"/>
      <c r="C59" s="4"/>
      <c r="D59" s="5"/>
      <c r="E59" s="16"/>
      <c r="F59" s="5"/>
    </row>
    <row r="60" spans="2:6" x14ac:dyDescent="0.35">
      <c r="B60" s="4"/>
      <c r="C60" s="4"/>
      <c r="D60" s="5" t="s">
        <v>70</v>
      </c>
      <c r="E60" s="16">
        <v>83799.961894531254</v>
      </c>
      <c r="F60" s="5">
        <v>46650</v>
      </c>
    </row>
    <row r="61" spans="2:6" x14ac:dyDescent="0.35">
      <c r="B61" s="4"/>
      <c r="C61" s="4"/>
      <c r="D61" s="5"/>
      <c r="E61" s="16"/>
      <c r="F61" s="5"/>
    </row>
    <row r="62" spans="2:6" x14ac:dyDescent="0.35">
      <c r="B62" s="4"/>
      <c r="C62" s="4"/>
      <c r="D62" s="5" t="s">
        <v>73</v>
      </c>
      <c r="E62" s="16">
        <v>80799.960644531238</v>
      </c>
      <c r="F62" s="5">
        <v>41500</v>
      </c>
    </row>
    <row r="63" spans="2:6" x14ac:dyDescent="0.35">
      <c r="B63" s="4"/>
      <c r="C63" s="4"/>
      <c r="D63" s="5"/>
      <c r="E63" s="16"/>
      <c r="F63" s="5"/>
    </row>
    <row r="64" spans="2:6" x14ac:dyDescent="0.35">
      <c r="B64" s="4"/>
      <c r="C64" s="4"/>
      <c r="D64" s="5" t="s">
        <v>75</v>
      </c>
      <c r="E64" s="16">
        <v>87875.037929687503</v>
      </c>
      <c r="F64" s="5">
        <v>44992</v>
      </c>
    </row>
    <row r="65" spans="2:6" x14ac:dyDescent="0.35">
      <c r="B65" s="4"/>
      <c r="C65" s="4"/>
      <c r="D65" s="5"/>
      <c r="E65" s="16"/>
      <c r="F65" s="5"/>
    </row>
    <row r="66" spans="2:6" x14ac:dyDescent="0.35">
      <c r="B66" s="4"/>
      <c r="C66" s="4"/>
      <c r="D66" s="17" t="s">
        <v>76</v>
      </c>
      <c r="E66" s="17">
        <f>SUM(E46:E65)</f>
        <v>1867121.9130810548</v>
      </c>
      <c r="F66" s="17">
        <f>SUM(F46:F65)</f>
        <v>1773692</v>
      </c>
    </row>
    <row r="67" spans="2:6" x14ac:dyDescent="0.35">
      <c r="B67" s="4"/>
      <c r="C67" s="4" t="s">
        <v>7</v>
      </c>
      <c r="D67" s="5"/>
      <c r="E67" s="16"/>
      <c r="F67" s="5"/>
    </row>
    <row r="68" spans="2:6" x14ac:dyDescent="0.35">
      <c r="B68" s="4"/>
      <c r="C68" s="4"/>
      <c r="D68" s="5"/>
      <c r="E68" s="16"/>
      <c r="F68" s="5"/>
    </row>
    <row r="69" spans="2:6" x14ac:dyDescent="0.35">
      <c r="B69" s="4"/>
      <c r="C69" s="4"/>
      <c r="D69" s="5" t="s">
        <v>78</v>
      </c>
      <c r="E69" s="16">
        <v>221685.119140625</v>
      </c>
      <c r="F69" s="5">
        <v>192786.08707630105</v>
      </c>
    </row>
    <row r="70" spans="2:6" x14ac:dyDescent="0.35">
      <c r="B70" s="4"/>
      <c r="C70" s="4"/>
      <c r="D70" s="5"/>
      <c r="E70" s="16"/>
      <c r="F70" s="5"/>
    </row>
    <row r="71" spans="2:6" x14ac:dyDescent="0.35">
      <c r="B71" s="4"/>
      <c r="C71" s="4"/>
      <c r="D71" s="5" t="s">
        <v>80</v>
      </c>
      <c r="E71" s="16">
        <v>135086.99785156251</v>
      </c>
      <c r="F71" s="5">
        <v>109968.90399999999</v>
      </c>
    </row>
    <row r="72" spans="2:6" x14ac:dyDescent="0.35">
      <c r="B72" s="4"/>
      <c r="C72" s="4"/>
      <c r="D72" s="5"/>
      <c r="E72" s="16"/>
      <c r="F72" s="5"/>
    </row>
    <row r="73" spans="2:6" x14ac:dyDescent="0.35">
      <c r="B73" s="4"/>
      <c r="C73" s="4"/>
      <c r="D73" s="5" t="s">
        <v>82</v>
      </c>
      <c r="E73" s="16">
        <v>31592.881093749998</v>
      </c>
      <c r="F73" s="5">
        <v>25718.534</v>
      </c>
    </row>
    <row r="74" spans="2:6" x14ac:dyDescent="0.35">
      <c r="B74" s="4"/>
      <c r="C74" s="4"/>
      <c r="D74" s="5"/>
      <c r="E74" s="16"/>
      <c r="F74" s="5"/>
    </row>
    <row r="75" spans="2:6" x14ac:dyDescent="0.35">
      <c r="B75" s="4"/>
      <c r="C75" s="4"/>
      <c r="D75" s="5" t="s">
        <v>84</v>
      </c>
      <c r="E75" s="16">
        <v>43576.440644531249</v>
      </c>
      <c r="F75" s="5">
        <v>35473.840000000004</v>
      </c>
    </row>
    <row r="76" spans="2:6" x14ac:dyDescent="0.35">
      <c r="B76" s="4"/>
      <c r="C76" s="4"/>
      <c r="D76" s="5"/>
      <c r="E76" s="16"/>
      <c r="F76" s="5"/>
    </row>
    <row r="77" spans="2:6" x14ac:dyDescent="0.35">
      <c r="B77" s="4"/>
      <c r="C77" s="4"/>
      <c r="D77" s="5" t="s">
        <v>86</v>
      </c>
      <c r="E77" s="16">
        <v>21788.278193359376</v>
      </c>
      <c r="F77" s="5">
        <v>17736.920000000002</v>
      </c>
    </row>
    <row r="78" spans="2:6" x14ac:dyDescent="0.35">
      <c r="B78" s="4"/>
      <c r="C78" s="4"/>
      <c r="D78" s="5"/>
      <c r="E78" s="16"/>
      <c r="F78" s="5"/>
    </row>
    <row r="79" spans="2:6" x14ac:dyDescent="0.35">
      <c r="B79" s="4"/>
      <c r="C79" s="4"/>
      <c r="D79" s="5" t="s">
        <v>88</v>
      </c>
      <c r="E79" s="16">
        <v>21788.279072265625</v>
      </c>
      <c r="F79" s="5">
        <v>17736.920000000002</v>
      </c>
    </row>
    <row r="80" spans="2:6" x14ac:dyDescent="0.35">
      <c r="B80" s="4"/>
      <c r="C80" s="4"/>
      <c r="D80" s="5"/>
      <c r="E80" s="16"/>
      <c r="F80" s="5"/>
    </row>
    <row r="81" spans="2:6" x14ac:dyDescent="0.35">
      <c r="B81" s="4"/>
      <c r="C81" s="4"/>
      <c r="D81" s="5" t="s">
        <v>90</v>
      </c>
      <c r="E81" s="16">
        <v>30576.000166015627</v>
      </c>
      <c r="F81" s="5">
        <v>30576</v>
      </c>
    </row>
    <row r="82" spans="2:6" x14ac:dyDescent="0.35">
      <c r="B82" s="4"/>
      <c r="C82" s="4"/>
      <c r="D82" s="17" t="s">
        <v>91</v>
      </c>
      <c r="E82" s="18">
        <v>973541.03823242174</v>
      </c>
      <c r="F82" s="17">
        <f>SUM(F69:F81)</f>
        <v>429997.205076301</v>
      </c>
    </row>
    <row r="83" spans="2:6" x14ac:dyDescent="0.35">
      <c r="B83" s="4"/>
      <c r="C83" s="4" t="s">
        <v>8</v>
      </c>
      <c r="D83" s="5"/>
      <c r="E83" s="16"/>
      <c r="F83" s="5"/>
    </row>
    <row r="84" spans="2:6" x14ac:dyDescent="0.35">
      <c r="B84" s="4"/>
      <c r="C84" s="4"/>
      <c r="D84" s="5"/>
      <c r="E84" s="16"/>
      <c r="F84" s="5"/>
    </row>
    <row r="85" spans="2:6" x14ac:dyDescent="0.35">
      <c r="B85" s="4"/>
      <c r="C85" s="4"/>
      <c r="D85" s="5"/>
      <c r="E85" s="16"/>
      <c r="F85" s="5"/>
    </row>
    <row r="86" spans="2:6" x14ac:dyDescent="0.35">
      <c r="B86" s="4"/>
      <c r="C86" s="4"/>
      <c r="D86" s="5" t="s">
        <v>93</v>
      </c>
      <c r="E86" s="16">
        <v>15617.999633789063</v>
      </c>
      <c r="F86" s="5">
        <v>26000</v>
      </c>
    </row>
    <row r="87" spans="2:6" x14ac:dyDescent="0.35">
      <c r="B87" s="4"/>
      <c r="C87" s="4"/>
      <c r="D87" s="5"/>
      <c r="E87" s="16"/>
      <c r="F87" s="5"/>
    </row>
    <row r="88" spans="2:6" x14ac:dyDescent="0.35">
      <c r="B88" s="4"/>
      <c r="C88" s="4"/>
      <c r="D88" s="5" t="s">
        <v>95</v>
      </c>
      <c r="E88" s="16">
        <v>43290</v>
      </c>
      <c r="F88" s="5">
        <v>33000</v>
      </c>
    </row>
    <row r="89" spans="2:6" x14ac:dyDescent="0.35">
      <c r="B89" s="4"/>
      <c r="C89" s="4"/>
      <c r="D89" s="5"/>
      <c r="E89" s="16"/>
      <c r="F89" s="5"/>
    </row>
    <row r="90" spans="2:6" x14ac:dyDescent="0.35">
      <c r="B90" s="4"/>
      <c r="C90" s="4"/>
      <c r="D90" s="5"/>
      <c r="E90" s="16"/>
      <c r="F90" s="5"/>
    </row>
    <row r="91" spans="2:6" x14ac:dyDescent="0.35">
      <c r="B91" s="4"/>
      <c r="C91" s="4"/>
      <c r="D91" s="5" t="s">
        <v>98</v>
      </c>
      <c r="E91" s="16">
        <v>30815.0390625</v>
      </c>
      <c r="F91" s="5">
        <v>40000</v>
      </c>
    </row>
    <row r="92" spans="2:6" x14ac:dyDescent="0.35">
      <c r="B92" s="4"/>
      <c r="C92" s="4"/>
      <c r="D92" s="5"/>
      <c r="E92" s="16"/>
      <c r="F92" s="5"/>
    </row>
    <row r="93" spans="2:6" x14ac:dyDescent="0.35">
      <c r="B93" s="4"/>
      <c r="C93" s="4"/>
      <c r="D93" s="5" t="s">
        <v>100</v>
      </c>
      <c r="E93" s="16">
        <v>206516.04917968748</v>
      </c>
      <c r="F93" s="5">
        <v>85000</v>
      </c>
    </row>
    <row r="94" spans="2:6" x14ac:dyDescent="0.35">
      <c r="B94" s="4"/>
      <c r="C94" s="4"/>
      <c r="D94" s="5"/>
      <c r="E94" s="16"/>
      <c r="F94" s="5"/>
    </row>
    <row r="95" spans="2:6" x14ac:dyDescent="0.35">
      <c r="B95" s="4"/>
      <c r="C95" s="4"/>
      <c r="D95" s="5" t="s">
        <v>102</v>
      </c>
      <c r="E95" s="16">
        <v>74631.962890625</v>
      </c>
      <c r="F95" s="5">
        <v>32000</v>
      </c>
    </row>
    <row r="96" spans="2:6" x14ac:dyDescent="0.35">
      <c r="B96" s="4"/>
      <c r="C96" s="4"/>
      <c r="D96" s="5"/>
      <c r="E96" s="16"/>
      <c r="F96" s="5"/>
    </row>
    <row r="97" spans="2:6" x14ac:dyDescent="0.35">
      <c r="B97" s="4"/>
      <c r="C97" s="4"/>
      <c r="D97" s="5" t="s">
        <v>104</v>
      </c>
      <c r="E97" s="16">
        <v>34896.963164062501</v>
      </c>
      <c r="F97" s="5">
        <v>31000</v>
      </c>
    </row>
    <row r="98" spans="2:6" x14ac:dyDescent="0.35">
      <c r="B98" s="4"/>
      <c r="C98" s="4"/>
      <c r="D98" s="5"/>
      <c r="E98" s="16"/>
      <c r="F98" s="5"/>
    </row>
    <row r="99" spans="2:6" x14ac:dyDescent="0.35">
      <c r="B99" s="4"/>
      <c r="C99" s="4"/>
      <c r="D99" s="5" t="s">
        <v>106</v>
      </c>
      <c r="E99" s="16">
        <v>75783.001406249998</v>
      </c>
      <c r="F99" s="5">
        <v>91500</v>
      </c>
    </row>
    <row r="100" spans="2:6" x14ac:dyDescent="0.35">
      <c r="B100" s="4"/>
      <c r="C100" s="4"/>
      <c r="D100" s="5"/>
      <c r="E100" s="16"/>
      <c r="F100" s="5"/>
    </row>
    <row r="101" spans="2:6" x14ac:dyDescent="0.35">
      <c r="B101" s="4"/>
      <c r="C101" s="4"/>
      <c r="D101" s="5" t="s">
        <v>108</v>
      </c>
      <c r="E101" s="16">
        <v>36000.0009765625</v>
      </c>
      <c r="F101" s="5">
        <v>15000</v>
      </c>
    </row>
    <row r="102" spans="2:6" x14ac:dyDescent="0.35">
      <c r="B102" s="4"/>
      <c r="C102" s="4"/>
      <c r="D102" s="5"/>
      <c r="E102" s="16"/>
      <c r="F102" s="5"/>
    </row>
    <row r="103" spans="2:6" x14ac:dyDescent="0.35">
      <c r="B103" s="4"/>
      <c r="C103" s="4"/>
      <c r="D103" s="5" t="s">
        <v>110</v>
      </c>
      <c r="E103" s="16">
        <v>26117.0390625</v>
      </c>
      <c r="F103" s="5">
        <v>11000</v>
      </c>
    </row>
    <row r="104" spans="2:6" x14ac:dyDescent="0.35">
      <c r="B104" s="4"/>
      <c r="C104" s="4"/>
      <c r="D104" s="5"/>
      <c r="E104" s="16"/>
      <c r="F104" s="5"/>
    </row>
    <row r="105" spans="2:6" x14ac:dyDescent="0.35">
      <c r="B105" s="4"/>
      <c r="C105" s="4"/>
      <c r="D105" s="5" t="s">
        <v>112</v>
      </c>
      <c r="E105" s="16">
        <v>7128.9596630859378</v>
      </c>
      <c r="F105" s="5">
        <v>12500</v>
      </c>
    </row>
    <row r="106" spans="2:6" x14ac:dyDescent="0.35">
      <c r="B106" s="4"/>
      <c r="C106" s="4"/>
      <c r="D106" s="5"/>
      <c r="E106" s="16"/>
      <c r="F106" s="5"/>
    </row>
    <row r="107" spans="2:6" x14ac:dyDescent="0.35">
      <c r="B107" s="4"/>
      <c r="C107" s="4"/>
      <c r="D107" s="5" t="s">
        <v>114</v>
      </c>
      <c r="E107" s="16">
        <v>17199.000244140625</v>
      </c>
      <c r="F107" s="5">
        <v>17199</v>
      </c>
    </row>
    <row r="108" spans="2:6" x14ac:dyDescent="0.35">
      <c r="B108" s="4"/>
      <c r="C108" s="4"/>
      <c r="D108" s="5"/>
      <c r="E108" s="16"/>
      <c r="F108" s="5"/>
    </row>
    <row r="109" spans="2:6" x14ac:dyDescent="0.35">
      <c r="B109" s="4"/>
      <c r="C109" s="4"/>
      <c r="D109" s="5" t="s">
        <v>116</v>
      </c>
      <c r="E109" s="16">
        <v>5000.0401000976563</v>
      </c>
      <c r="F109" s="5">
        <v>5000</v>
      </c>
    </row>
    <row r="110" spans="2:6" x14ac:dyDescent="0.35">
      <c r="B110" s="4"/>
      <c r="C110" s="4"/>
      <c r="D110" s="5"/>
      <c r="E110" s="16"/>
      <c r="F110" s="5"/>
    </row>
    <row r="111" spans="2:6" x14ac:dyDescent="0.35">
      <c r="B111" s="4"/>
      <c r="C111" s="4"/>
      <c r="D111" s="5" t="s">
        <v>118</v>
      </c>
      <c r="E111" s="16">
        <v>0</v>
      </c>
      <c r="F111" s="5">
        <v>10000</v>
      </c>
    </row>
    <row r="112" spans="2:6" x14ac:dyDescent="0.35">
      <c r="B112" s="4"/>
      <c r="C112" s="4"/>
      <c r="D112" s="5"/>
      <c r="E112" s="16"/>
      <c r="F112" s="5"/>
    </row>
    <row r="113" spans="2:6" x14ac:dyDescent="0.35">
      <c r="B113" s="4"/>
      <c r="C113" s="4"/>
      <c r="D113" s="5" t="s">
        <v>120</v>
      </c>
      <c r="E113" s="16">
        <v>127649.0408203125</v>
      </c>
      <c r="F113" s="5">
        <v>111000</v>
      </c>
    </row>
    <row r="114" spans="2:6" x14ac:dyDescent="0.35">
      <c r="B114" s="4"/>
      <c r="C114" s="4"/>
      <c r="D114" s="17" t="s">
        <v>121</v>
      </c>
      <c r="E114" s="18">
        <v>1479229.9494189452</v>
      </c>
      <c r="F114" s="17">
        <f>SUM(F85:F113)</f>
        <v>520199</v>
      </c>
    </row>
    <row r="115" spans="2:6" x14ac:dyDescent="0.35">
      <c r="B115" s="4"/>
      <c r="C115" s="4" t="s">
        <v>9</v>
      </c>
      <c r="D115" s="5"/>
      <c r="E115" s="16"/>
      <c r="F115" s="5"/>
    </row>
    <row r="116" spans="2:6" x14ac:dyDescent="0.35">
      <c r="B116" s="4"/>
      <c r="C116" s="4"/>
      <c r="D116" s="5"/>
      <c r="E116" s="16"/>
      <c r="F116" s="5"/>
    </row>
    <row r="117" spans="2:6" x14ac:dyDescent="0.35">
      <c r="B117" s="4"/>
      <c r="C117" s="4"/>
      <c r="D117" s="5" t="s">
        <v>123</v>
      </c>
      <c r="E117" s="16">
        <v>25343.279589843751</v>
      </c>
      <c r="F117" s="5">
        <v>30000</v>
      </c>
    </row>
    <row r="118" spans="2:6" x14ac:dyDescent="0.35">
      <c r="B118" s="4"/>
      <c r="C118" s="4"/>
      <c r="D118" s="5"/>
      <c r="E118" s="16"/>
      <c r="F118" s="5"/>
    </row>
    <row r="119" spans="2:6" x14ac:dyDescent="0.35">
      <c r="B119" s="4"/>
      <c r="C119" s="4"/>
      <c r="D119" s="5" t="s">
        <v>125</v>
      </c>
      <c r="E119" s="16">
        <v>3924.9597717285155</v>
      </c>
      <c r="F119" s="5">
        <v>7500</v>
      </c>
    </row>
    <row r="120" spans="2:6" x14ac:dyDescent="0.35">
      <c r="B120" s="4"/>
      <c r="C120" s="4"/>
      <c r="D120" s="5"/>
      <c r="E120" s="16"/>
      <c r="F120" s="5"/>
    </row>
    <row r="121" spans="2:6" x14ac:dyDescent="0.35">
      <c r="B121" s="4"/>
      <c r="C121" s="4"/>
      <c r="D121" s="5" t="s">
        <v>127</v>
      </c>
      <c r="E121" s="16">
        <v>5056.2299999999996</v>
      </c>
      <c r="F121" s="5">
        <v>12500</v>
      </c>
    </row>
    <row r="122" spans="2:6" x14ac:dyDescent="0.35">
      <c r="B122" s="4"/>
      <c r="C122" s="4"/>
      <c r="D122" s="5"/>
      <c r="E122" s="16"/>
      <c r="F122" s="5"/>
    </row>
    <row r="123" spans="2:6" x14ac:dyDescent="0.35">
      <c r="B123" s="4"/>
      <c r="C123" s="4"/>
      <c r="D123" s="5" t="s">
        <v>129</v>
      </c>
      <c r="E123" s="16">
        <v>42333.960546875001</v>
      </c>
      <c r="F123" s="5">
        <v>15000</v>
      </c>
    </row>
    <row r="124" spans="2:6" x14ac:dyDescent="0.35">
      <c r="B124" s="4"/>
      <c r="C124" s="4"/>
      <c r="D124" s="5"/>
      <c r="E124" s="16"/>
      <c r="F124" s="5"/>
    </row>
    <row r="125" spans="2:6" x14ac:dyDescent="0.35">
      <c r="B125" s="4"/>
      <c r="C125" s="4"/>
      <c r="D125" s="5" t="s">
        <v>131</v>
      </c>
      <c r="E125" s="16">
        <v>0</v>
      </c>
      <c r="F125" s="5">
        <v>20000</v>
      </c>
    </row>
    <row r="126" spans="2:6" x14ac:dyDescent="0.35">
      <c r="B126" s="4"/>
      <c r="C126" s="4"/>
      <c r="D126" s="5"/>
      <c r="E126" s="16"/>
      <c r="F126" s="5"/>
    </row>
    <row r="127" spans="2:6" x14ac:dyDescent="0.35">
      <c r="B127" s="4"/>
      <c r="C127" s="4"/>
      <c r="D127" s="5" t="s">
        <v>133</v>
      </c>
      <c r="E127" s="16">
        <v>69293.999287109385</v>
      </c>
      <c r="F127" s="5">
        <v>45000</v>
      </c>
    </row>
    <row r="128" spans="2:6" x14ac:dyDescent="0.35">
      <c r="B128" s="4"/>
      <c r="C128" s="4"/>
      <c r="D128" s="5"/>
      <c r="E128" s="16"/>
      <c r="F128" s="5"/>
    </row>
    <row r="129" spans="2:6" x14ac:dyDescent="0.35">
      <c r="B129" s="4"/>
      <c r="C129" s="4"/>
      <c r="D129" s="5" t="s">
        <v>135</v>
      </c>
      <c r="E129" s="16">
        <v>0</v>
      </c>
      <c r="F129" s="5">
        <v>5000</v>
      </c>
    </row>
    <row r="130" spans="2:6" x14ac:dyDescent="0.35">
      <c r="B130" s="4"/>
      <c r="C130" s="4"/>
      <c r="D130" s="5" t="s">
        <v>136</v>
      </c>
      <c r="E130" s="16">
        <v>3298.15</v>
      </c>
      <c r="F130" s="5">
        <v>0</v>
      </c>
    </row>
    <row r="131" spans="2:6" x14ac:dyDescent="0.35">
      <c r="B131" s="4"/>
      <c r="C131" s="4"/>
      <c r="D131" s="5"/>
      <c r="E131" s="16"/>
      <c r="F131" s="5"/>
    </row>
    <row r="132" spans="2:6" x14ac:dyDescent="0.35">
      <c r="B132" s="4"/>
      <c r="C132" s="4"/>
      <c r="D132" s="5" t="s">
        <v>138</v>
      </c>
      <c r="E132" s="16">
        <v>15729.960209960938</v>
      </c>
      <c r="F132" s="5">
        <v>22070</v>
      </c>
    </row>
    <row r="133" spans="2:6" x14ac:dyDescent="0.35">
      <c r="B133" s="4"/>
      <c r="C133" s="4"/>
      <c r="D133" s="17" t="s">
        <v>139</v>
      </c>
      <c r="E133" s="18">
        <v>325965.35871459963</v>
      </c>
      <c r="F133" s="17">
        <f>SUM(F116:F132)</f>
        <v>157070</v>
      </c>
    </row>
    <row r="134" spans="2:6" x14ac:dyDescent="0.35">
      <c r="B134" s="4"/>
      <c r="C134" s="4" t="s">
        <v>10</v>
      </c>
      <c r="D134" s="5"/>
      <c r="E134" s="16"/>
      <c r="F134" s="5"/>
    </row>
    <row r="135" spans="2:6" x14ac:dyDescent="0.35">
      <c r="B135" s="4"/>
      <c r="C135" s="4"/>
      <c r="D135" s="5"/>
      <c r="E135" s="16"/>
      <c r="F135" s="5"/>
    </row>
    <row r="136" spans="2:6" x14ac:dyDescent="0.35">
      <c r="B136" s="4"/>
      <c r="C136" s="4"/>
      <c r="D136" s="5" t="s">
        <v>141</v>
      </c>
      <c r="E136" s="16">
        <v>27489.96044921875</v>
      </c>
      <c r="F136" s="5">
        <v>15000</v>
      </c>
    </row>
    <row r="137" spans="2:6" x14ac:dyDescent="0.35">
      <c r="B137" s="4"/>
      <c r="C137" s="4"/>
      <c r="D137" s="5"/>
      <c r="E137" s="16"/>
      <c r="F137" s="5"/>
    </row>
    <row r="138" spans="2:6" x14ac:dyDescent="0.35">
      <c r="B138" s="4"/>
      <c r="C138" s="4"/>
      <c r="D138" s="5" t="s">
        <v>143</v>
      </c>
      <c r="E138" s="16">
        <v>318629.01789062499</v>
      </c>
      <c r="F138" s="5">
        <v>300000</v>
      </c>
    </row>
    <row r="139" spans="2:6" x14ac:dyDescent="0.35">
      <c r="B139" s="4"/>
      <c r="C139" s="4"/>
      <c r="D139" s="5"/>
      <c r="E139" s="16"/>
      <c r="F139" s="5"/>
    </row>
    <row r="140" spans="2:6" x14ac:dyDescent="0.35">
      <c r="B140" s="4"/>
      <c r="C140" s="4"/>
      <c r="D140" s="5" t="s">
        <v>145</v>
      </c>
      <c r="E140" s="16">
        <v>39532.949453124995</v>
      </c>
      <c r="F140" s="5">
        <v>58000</v>
      </c>
    </row>
    <row r="141" spans="2:6" x14ac:dyDescent="0.35">
      <c r="B141" s="4"/>
      <c r="C141" s="4"/>
      <c r="D141" s="5"/>
      <c r="E141" s="16"/>
      <c r="F141" s="5"/>
    </row>
    <row r="142" spans="2:6" x14ac:dyDescent="0.35">
      <c r="B142" s="4"/>
      <c r="C142" s="4"/>
      <c r="D142" s="5" t="s">
        <v>147</v>
      </c>
      <c r="E142" s="16">
        <v>0</v>
      </c>
      <c r="F142" s="5">
        <v>10000</v>
      </c>
    </row>
    <row r="143" spans="2:6" x14ac:dyDescent="0.35">
      <c r="B143" s="4"/>
      <c r="C143" s="4"/>
      <c r="D143" s="5"/>
      <c r="E143" s="16"/>
      <c r="F143" s="5"/>
    </row>
    <row r="144" spans="2:6" x14ac:dyDescent="0.35">
      <c r="B144" s="4"/>
      <c r="C144" s="4"/>
      <c r="D144" s="5" t="s">
        <v>149</v>
      </c>
      <c r="E144" s="16">
        <v>50700.954897460935</v>
      </c>
      <c r="F144" s="5">
        <v>35000</v>
      </c>
    </row>
    <row r="145" spans="2:6" x14ac:dyDescent="0.35">
      <c r="B145" s="4"/>
      <c r="C145" s="4"/>
      <c r="D145" s="5"/>
      <c r="E145" s="16"/>
      <c r="F145" s="5"/>
    </row>
    <row r="146" spans="2:6" x14ac:dyDescent="0.35">
      <c r="B146" s="4"/>
      <c r="C146" s="4"/>
      <c r="D146" s="5" t="s">
        <v>151</v>
      </c>
      <c r="E146" s="16">
        <v>0</v>
      </c>
      <c r="F146" s="5">
        <v>4000</v>
      </c>
    </row>
    <row r="147" spans="2:6" x14ac:dyDescent="0.35">
      <c r="B147" s="4"/>
      <c r="C147" s="4"/>
      <c r="D147" s="5"/>
      <c r="E147" s="16"/>
      <c r="F147" s="5"/>
    </row>
    <row r="148" spans="2:6" x14ac:dyDescent="0.35">
      <c r="B148" s="4"/>
      <c r="C148" s="4"/>
      <c r="D148" s="5" t="s">
        <v>153</v>
      </c>
      <c r="E148" s="16">
        <v>182411.998203125</v>
      </c>
      <c r="F148" s="5">
        <v>204000</v>
      </c>
    </row>
    <row r="149" spans="2:6" x14ac:dyDescent="0.35">
      <c r="B149" s="4"/>
      <c r="C149" s="4"/>
      <c r="D149" s="5"/>
      <c r="E149" s="16"/>
      <c r="F149" s="5"/>
    </row>
    <row r="150" spans="2:6" x14ac:dyDescent="0.35">
      <c r="B150" s="4"/>
      <c r="C150" s="4"/>
      <c r="D150" s="5" t="s">
        <v>155</v>
      </c>
      <c r="E150" s="16">
        <v>9999.9599609375</v>
      </c>
      <c r="F150" s="5">
        <v>3000</v>
      </c>
    </row>
    <row r="151" spans="2:6" x14ac:dyDescent="0.35">
      <c r="B151" s="4"/>
      <c r="C151" s="4"/>
      <c r="D151" s="5"/>
      <c r="E151" s="16"/>
      <c r="F151" s="5"/>
    </row>
    <row r="152" spans="2:6" x14ac:dyDescent="0.35">
      <c r="B152" s="4"/>
      <c r="C152" s="4"/>
      <c r="D152" s="5" t="s">
        <v>157</v>
      </c>
      <c r="E152" s="16">
        <v>5000.0398974609379</v>
      </c>
      <c r="F152" s="5">
        <v>1000</v>
      </c>
    </row>
    <row r="153" spans="2:6" x14ac:dyDescent="0.35">
      <c r="B153" s="4"/>
      <c r="C153" s="4"/>
      <c r="D153" s="17" t="s">
        <v>158</v>
      </c>
      <c r="E153" s="18">
        <v>1262103.0757592774</v>
      </c>
      <c r="F153" s="17">
        <f>SUM(F136:F152)</f>
        <v>630000</v>
      </c>
    </row>
    <row r="154" spans="2:6" x14ac:dyDescent="0.35">
      <c r="B154" s="4"/>
      <c r="C154" s="4" t="s">
        <v>11</v>
      </c>
      <c r="D154" s="5"/>
      <c r="E154" s="16"/>
      <c r="F154" s="5"/>
    </row>
    <row r="155" spans="2:6" x14ac:dyDescent="0.35">
      <c r="B155" s="4"/>
      <c r="C155" s="4"/>
      <c r="D155" s="5"/>
      <c r="E155" s="16"/>
      <c r="F155" s="5"/>
    </row>
    <row r="156" spans="2:6" x14ac:dyDescent="0.35">
      <c r="B156" s="4"/>
      <c r="C156" s="4"/>
      <c r="D156" s="5" t="s">
        <v>160</v>
      </c>
      <c r="E156" s="16">
        <v>74324.999931640617</v>
      </c>
      <c r="F156" s="5">
        <v>74000</v>
      </c>
    </row>
    <row r="157" spans="2:6" x14ac:dyDescent="0.35">
      <c r="B157" s="4"/>
      <c r="C157" s="4"/>
      <c r="D157" s="5"/>
      <c r="E157" s="16"/>
      <c r="F157" s="5"/>
    </row>
    <row r="158" spans="2:6" x14ac:dyDescent="0.35">
      <c r="B158" s="4"/>
      <c r="C158" s="4"/>
      <c r="D158" s="5"/>
      <c r="E158" s="16"/>
      <c r="F158" s="5"/>
    </row>
    <row r="159" spans="2:6" x14ac:dyDescent="0.35">
      <c r="B159" s="4"/>
      <c r="C159" s="4"/>
      <c r="D159" s="5" t="s">
        <v>162</v>
      </c>
      <c r="E159" s="16">
        <v>20856.000273437501</v>
      </c>
      <c r="F159" s="5">
        <v>15000</v>
      </c>
    </row>
    <row r="160" spans="2:6" x14ac:dyDescent="0.35">
      <c r="B160" s="4"/>
      <c r="C160" s="4"/>
      <c r="D160" s="5"/>
      <c r="E160" s="16"/>
      <c r="F160" s="5"/>
    </row>
    <row r="161" spans="2:6" x14ac:dyDescent="0.35">
      <c r="B161" s="4"/>
      <c r="C161" s="4"/>
      <c r="D161" s="5" t="s">
        <v>164</v>
      </c>
      <c r="E161" s="16">
        <v>17453.999267578125</v>
      </c>
      <c r="F161" s="5">
        <v>3400</v>
      </c>
    </row>
    <row r="162" spans="2:6" x14ac:dyDescent="0.35">
      <c r="B162" s="4"/>
      <c r="C162" s="4"/>
      <c r="D162" s="5"/>
      <c r="E162" s="16"/>
      <c r="F162" s="5"/>
    </row>
    <row r="163" spans="2:6" x14ac:dyDescent="0.35">
      <c r="B163" s="4"/>
      <c r="C163" s="4"/>
      <c r="D163" s="5" t="s">
        <v>166</v>
      </c>
      <c r="E163" s="16">
        <v>26598.96126953125</v>
      </c>
      <c r="F163" s="5">
        <v>15000</v>
      </c>
    </row>
    <row r="164" spans="2:6" x14ac:dyDescent="0.35">
      <c r="B164" s="4"/>
      <c r="C164" s="4"/>
      <c r="D164" s="5"/>
      <c r="E164" s="16"/>
      <c r="F164" s="5"/>
    </row>
    <row r="165" spans="2:6" x14ac:dyDescent="0.35">
      <c r="B165" s="4"/>
      <c r="C165" s="4"/>
      <c r="D165" s="5" t="s">
        <v>168</v>
      </c>
      <c r="E165" s="16">
        <v>490.72</v>
      </c>
      <c r="F165" s="5">
        <v>6250</v>
      </c>
    </row>
    <row r="166" spans="2:6" x14ac:dyDescent="0.35">
      <c r="B166" s="4"/>
      <c r="C166" s="4"/>
      <c r="D166" s="5"/>
      <c r="E166" s="16"/>
      <c r="F166" s="5"/>
    </row>
    <row r="167" spans="2:6" x14ac:dyDescent="0.35">
      <c r="B167" s="4"/>
      <c r="C167" s="4"/>
      <c r="D167" s="5" t="s">
        <v>170</v>
      </c>
      <c r="E167" s="16">
        <v>66348.000039062492</v>
      </c>
      <c r="F167" s="5">
        <v>55000</v>
      </c>
    </row>
    <row r="168" spans="2:6" x14ac:dyDescent="0.35">
      <c r="B168" s="4"/>
      <c r="C168" s="4"/>
      <c r="D168" s="5"/>
      <c r="E168" s="16"/>
      <c r="F168" s="5"/>
    </row>
    <row r="169" spans="2:6" x14ac:dyDescent="0.35">
      <c r="B169" s="4"/>
      <c r="C169" s="4"/>
      <c r="D169" s="5" t="s">
        <v>172</v>
      </c>
      <c r="E169" s="16">
        <v>44682.002070312505</v>
      </c>
      <c r="F169" s="5">
        <v>15000</v>
      </c>
    </row>
    <row r="170" spans="2:6" x14ac:dyDescent="0.35">
      <c r="B170" s="4"/>
      <c r="C170" s="4"/>
      <c r="D170" s="17" t="s">
        <v>173</v>
      </c>
      <c r="E170" s="18">
        <v>630691.72460693354</v>
      </c>
      <c r="F170" s="17">
        <f>SUM(F156:F169)</f>
        <v>183650</v>
      </c>
    </row>
    <row r="171" spans="2:6" x14ac:dyDescent="0.35">
      <c r="B171" s="4"/>
      <c r="C171" s="4" t="s">
        <v>12</v>
      </c>
      <c r="D171" s="5"/>
      <c r="E171" s="16"/>
      <c r="F171" s="5"/>
    </row>
    <row r="172" spans="2:6" x14ac:dyDescent="0.35">
      <c r="B172" s="4"/>
      <c r="C172" s="4"/>
      <c r="D172" s="5"/>
      <c r="E172" s="16"/>
      <c r="F172" s="5"/>
    </row>
    <row r="173" spans="2:6" x14ac:dyDescent="0.35">
      <c r="B173" s="4"/>
      <c r="C173" s="4"/>
      <c r="D173" s="5" t="s">
        <v>175</v>
      </c>
      <c r="E173" s="16">
        <v>26347.210000000003</v>
      </c>
      <c r="F173" s="5">
        <v>56800</v>
      </c>
    </row>
    <row r="174" spans="2:6" x14ac:dyDescent="0.35">
      <c r="B174" s="4"/>
      <c r="C174" s="4"/>
      <c r="D174" s="17" t="s">
        <v>176</v>
      </c>
      <c r="E174" s="18">
        <v>53412.47</v>
      </c>
      <c r="F174" s="17">
        <f>F173</f>
        <v>56800</v>
      </c>
    </row>
    <row r="175" spans="2:6" x14ac:dyDescent="0.35">
      <c r="B175" s="4"/>
      <c r="C175" s="19" t="s">
        <v>177</v>
      </c>
      <c r="D175" s="17"/>
      <c r="E175" s="18">
        <v>9299043.7653222717</v>
      </c>
      <c r="F175" s="17">
        <f>SUM(F174,F170,F153,F133,F114,F82,F66)</f>
        <v>3751408.205076301</v>
      </c>
    </row>
    <row r="176" spans="2:6" x14ac:dyDescent="0.35">
      <c r="B176" s="6" t="s">
        <v>178</v>
      </c>
      <c r="C176" s="6"/>
      <c r="D176" s="20"/>
      <c r="E176" s="21">
        <v>23240.226745190099</v>
      </c>
      <c r="F176" s="20">
        <f>F42-F175</f>
        <v>5676.0903350040317</v>
      </c>
    </row>
    <row r="177" spans="2:6" x14ac:dyDescent="0.35">
      <c r="B177" s="4"/>
      <c r="C177" s="4"/>
      <c r="D177" s="5"/>
      <c r="E177" s="5"/>
      <c r="F177" s="5"/>
    </row>
    <row r="178" spans="2:6" x14ac:dyDescent="0.35">
      <c r="B178" s="4"/>
      <c r="C178" s="4"/>
      <c r="D178" s="5"/>
      <c r="E178" s="5"/>
      <c r="F178" s="5"/>
    </row>
    <row r="179" spans="2:6" x14ac:dyDescent="0.35">
      <c r="B179" s="4"/>
      <c r="C179" s="4"/>
      <c r="D179" s="5"/>
      <c r="E179" s="5"/>
      <c r="F179" s="5"/>
    </row>
    <row r="180" spans="2:6" x14ac:dyDescent="0.35">
      <c r="B180" s="4"/>
      <c r="C180" s="4"/>
      <c r="D180" s="5"/>
      <c r="E180" s="5"/>
      <c r="F18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7C00-57DE-4002-8138-E6FF6D1B900A}">
  <sheetPr codeName="Sheet6"/>
  <dimension ref="A1:F187"/>
  <sheetViews>
    <sheetView topLeftCell="A147" workbookViewId="0">
      <selection activeCell="F177" sqref="F177"/>
    </sheetView>
  </sheetViews>
  <sheetFormatPr defaultRowHeight="14.5" x14ac:dyDescent="0.35"/>
  <cols>
    <col min="1" max="3" width="3.6328125" customWidth="1"/>
    <col min="4" max="4" width="50.1796875" style="12" bestFit="1" customWidth="1"/>
    <col min="5" max="5" width="8.54296875" style="12" hidden="1" customWidth="1"/>
    <col min="6" max="6" width="8.54296875" style="13" bestFit="1" customWidth="1"/>
  </cols>
  <sheetData>
    <row r="1" spans="1:6" x14ac:dyDescent="0.35">
      <c r="A1" s="1"/>
      <c r="B1" s="7" t="s">
        <v>13</v>
      </c>
      <c r="C1" s="7"/>
      <c r="D1" s="8"/>
      <c r="E1" s="8"/>
      <c r="F1" s="9"/>
    </row>
    <row r="2" spans="1:6" ht="18" x14ac:dyDescent="0.5">
      <c r="A2" s="1"/>
      <c r="B2" s="2" t="s">
        <v>14</v>
      </c>
      <c r="C2" s="2"/>
      <c r="D2" s="10"/>
      <c r="E2" s="10"/>
      <c r="F2" s="10"/>
    </row>
    <row r="3" spans="1:6" x14ac:dyDescent="0.35">
      <c r="A3" s="1"/>
      <c r="B3" s="3" t="s">
        <v>0</v>
      </c>
      <c r="C3" s="3"/>
      <c r="D3" s="11"/>
      <c r="E3" s="11"/>
      <c r="F3" s="11"/>
    </row>
    <row r="5" spans="1:6" x14ac:dyDescent="0.35">
      <c r="B5" s="14"/>
      <c r="C5" s="14"/>
      <c r="D5" s="15" t="s">
        <v>15</v>
      </c>
      <c r="E5" s="15" t="s">
        <v>16</v>
      </c>
      <c r="F5" s="15" t="s">
        <v>17</v>
      </c>
    </row>
    <row r="6" spans="1:6" x14ac:dyDescent="0.35">
      <c r="B6" s="4" t="s">
        <v>1</v>
      </c>
      <c r="C6" s="4"/>
      <c r="D6" s="5"/>
      <c r="E6" s="16"/>
      <c r="F6" s="5"/>
    </row>
    <row r="7" spans="1:6" x14ac:dyDescent="0.35">
      <c r="B7" s="4"/>
      <c r="C7" s="4" t="s">
        <v>2</v>
      </c>
      <c r="D7" s="5"/>
      <c r="E7" s="16"/>
      <c r="F7" s="5"/>
    </row>
    <row r="8" spans="1:6" x14ac:dyDescent="0.35">
      <c r="B8" s="4"/>
      <c r="C8" s="4"/>
      <c r="D8" s="5" t="s">
        <v>18</v>
      </c>
      <c r="E8" s="16">
        <v>1378720.1666666651</v>
      </c>
      <c r="F8" s="5">
        <v>1965240</v>
      </c>
    </row>
    <row r="9" spans="1:6" x14ac:dyDescent="0.35">
      <c r="B9" s="4"/>
      <c r="C9" s="4"/>
      <c r="D9" s="5"/>
      <c r="E9" s="16"/>
      <c r="F9" s="5"/>
    </row>
    <row r="10" spans="1:6" x14ac:dyDescent="0.35">
      <c r="B10" s="4"/>
      <c r="C10" s="4"/>
      <c r="D10" s="5" t="s">
        <v>20</v>
      </c>
      <c r="E10" s="16">
        <v>790521.08666666702</v>
      </c>
      <c r="F10" s="5">
        <v>1493425.96</v>
      </c>
    </row>
    <row r="11" spans="1:6" x14ac:dyDescent="0.35">
      <c r="B11" s="4"/>
      <c r="C11" s="4"/>
      <c r="D11" s="5"/>
      <c r="E11" s="16"/>
      <c r="F11" s="5"/>
    </row>
    <row r="12" spans="1:6" x14ac:dyDescent="0.35">
      <c r="B12" s="4"/>
      <c r="C12" s="4"/>
      <c r="D12" s="5" t="s">
        <v>22</v>
      </c>
      <c r="E12" s="16">
        <v>111599.9990234375</v>
      </c>
      <c r="F12" s="5">
        <v>132000</v>
      </c>
    </row>
    <row r="13" spans="1:6" x14ac:dyDescent="0.35">
      <c r="B13" s="4"/>
      <c r="C13" s="4"/>
      <c r="D13" s="5"/>
      <c r="E13" s="16"/>
      <c r="F13" s="5"/>
    </row>
    <row r="14" spans="1:6" x14ac:dyDescent="0.35">
      <c r="B14" s="4"/>
      <c r="C14" s="4"/>
      <c r="D14" s="5" t="s">
        <v>24</v>
      </c>
      <c r="E14" s="16">
        <v>14500</v>
      </c>
      <c r="F14" s="5">
        <v>15000</v>
      </c>
    </row>
    <row r="15" spans="1:6" x14ac:dyDescent="0.35">
      <c r="B15" s="4"/>
      <c r="C15" s="4"/>
      <c r="D15" s="5"/>
      <c r="E15" s="16"/>
      <c r="F15" s="5"/>
    </row>
    <row r="16" spans="1:6" x14ac:dyDescent="0.35">
      <c r="B16" s="4"/>
      <c r="C16" s="4"/>
      <c r="D16" s="17" t="s">
        <v>26</v>
      </c>
      <c r="E16" s="17">
        <f>SUM(E8:E14)</f>
        <v>2295341.2523567695</v>
      </c>
      <c r="F16" s="17">
        <f>SUM(F8:F14)</f>
        <v>3605665.96</v>
      </c>
    </row>
    <row r="17" spans="2:6" x14ac:dyDescent="0.35">
      <c r="B17" s="4"/>
      <c r="C17" s="4" t="s">
        <v>3</v>
      </c>
      <c r="D17" s="5"/>
      <c r="E17" s="16"/>
      <c r="F17" s="5"/>
    </row>
    <row r="18" spans="2:6" x14ac:dyDescent="0.35">
      <c r="B18" s="4"/>
      <c r="C18" s="4"/>
      <c r="D18" s="5" t="s">
        <v>27</v>
      </c>
      <c r="E18" s="16">
        <v>160595.40890625</v>
      </c>
      <c r="F18" s="5">
        <v>253953.58336078693</v>
      </c>
    </row>
    <row r="19" spans="2:6" x14ac:dyDescent="0.35">
      <c r="B19" s="4"/>
      <c r="C19" s="4"/>
      <c r="D19" s="5"/>
      <c r="E19" s="16"/>
      <c r="F19" s="5"/>
    </row>
    <row r="20" spans="2:6" x14ac:dyDescent="0.35">
      <c r="B20" s="4"/>
      <c r="C20" s="4"/>
      <c r="D20" s="5" t="s">
        <v>29</v>
      </c>
      <c r="E20" s="16">
        <v>54419.0390625</v>
      </c>
      <c r="F20" s="5">
        <v>54419</v>
      </c>
    </row>
    <row r="21" spans="2:6" x14ac:dyDescent="0.35">
      <c r="B21" s="4"/>
      <c r="C21" s="4"/>
      <c r="D21" s="5"/>
      <c r="E21" s="16"/>
      <c r="F21" s="5"/>
    </row>
    <row r="22" spans="2:6" x14ac:dyDescent="0.35">
      <c r="B22" s="4"/>
      <c r="C22" s="4"/>
      <c r="D22" s="5" t="s">
        <v>31</v>
      </c>
      <c r="E22" s="16">
        <v>3500.0399475097656</v>
      </c>
      <c r="F22" s="5">
        <v>3500</v>
      </c>
    </row>
    <row r="23" spans="2:6" x14ac:dyDescent="0.35">
      <c r="B23" s="4"/>
      <c r="C23" s="4"/>
      <c r="D23" s="5"/>
      <c r="E23" s="16"/>
      <c r="F23" s="5"/>
    </row>
    <row r="24" spans="2:6" x14ac:dyDescent="0.35">
      <c r="B24" s="4"/>
      <c r="C24" s="4"/>
      <c r="D24" s="5" t="s">
        <v>33</v>
      </c>
      <c r="E24" s="16">
        <v>634899.9453125</v>
      </c>
      <c r="F24" s="5">
        <v>286324</v>
      </c>
    </row>
    <row r="25" spans="2:6" x14ac:dyDescent="0.35">
      <c r="B25" s="4"/>
      <c r="C25" s="4"/>
      <c r="D25" s="5"/>
      <c r="E25" s="16"/>
      <c r="F25" s="5"/>
    </row>
    <row r="26" spans="2:6" x14ac:dyDescent="0.35">
      <c r="B26" s="4"/>
      <c r="C26" s="4"/>
      <c r="D26" s="5" t="s">
        <v>35</v>
      </c>
      <c r="E26" s="16">
        <v>27777.960205078125</v>
      </c>
      <c r="F26" s="5">
        <v>27778</v>
      </c>
    </row>
    <row r="27" spans="2:6" x14ac:dyDescent="0.35">
      <c r="B27" s="4"/>
      <c r="C27" s="4"/>
      <c r="D27" s="5"/>
      <c r="E27" s="16"/>
      <c r="F27" s="5"/>
    </row>
    <row r="28" spans="2:6" x14ac:dyDescent="0.35">
      <c r="B28" s="4"/>
      <c r="C28" s="4"/>
      <c r="D28" s="5" t="s">
        <v>37</v>
      </c>
      <c r="E28" s="16">
        <v>18932.038330078125</v>
      </c>
      <c r="F28" s="5">
        <v>18932</v>
      </c>
    </row>
    <row r="29" spans="2:6" x14ac:dyDescent="0.35">
      <c r="B29" s="4"/>
      <c r="C29" s="4"/>
      <c r="D29" s="5"/>
      <c r="E29" s="16"/>
      <c r="F29" s="5"/>
    </row>
    <row r="30" spans="2:6" x14ac:dyDescent="0.35">
      <c r="B30" s="4"/>
      <c r="C30" s="4"/>
      <c r="D30" s="5" t="s">
        <v>39</v>
      </c>
      <c r="E30" s="16">
        <v>324999.96484375</v>
      </c>
      <c r="F30" s="5">
        <v>325000</v>
      </c>
    </row>
    <row r="31" spans="2:6" x14ac:dyDescent="0.35">
      <c r="B31" s="4"/>
      <c r="C31" s="4"/>
      <c r="D31" s="5"/>
      <c r="E31" s="16"/>
      <c r="F31" s="5"/>
    </row>
    <row r="32" spans="2:6" x14ac:dyDescent="0.35">
      <c r="B32" s="4"/>
      <c r="C32" s="4"/>
      <c r="D32" s="17" t="s">
        <v>42</v>
      </c>
      <c r="E32" s="17">
        <f>SUM(E18:E30)</f>
        <v>1225124.396607666</v>
      </c>
      <c r="F32" s="17">
        <f>SUM(F18:F30)</f>
        <v>969906.5833607869</v>
      </c>
    </row>
    <row r="33" spans="2:6" x14ac:dyDescent="0.35">
      <c r="B33" s="4"/>
      <c r="C33" s="4" t="s">
        <v>4</v>
      </c>
      <c r="D33" s="5"/>
      <c r="E33" s="16"/>
      <c r="F33" s="5"/>
    </row>
    <row r="34" spans="2:6" x14ac:dyDescent="0.35">
      <c r="B34" s="4"/>
      <c r="C34" s="4"/>
      <c r="D34" s="5" t="s">
        <v>43</v>
      </c>
      <c r="E34" s="16">
        <v>0</v>
      </c>
      <c r="F34" s="5">
        <v>100000</v>
      </c>
    </row>
    <row r="35" spans="2:6" x14ac:dyDescent="0.35">
      <c r="B35" s="4"/>
      <c r="C35" s="4"/>
      <c r="D35" s="5"/>
      <c r="E35" s="16"/>
      <c r="F35" s="5"/>
    </row>
    <row r="36" spans="2:6" x14ac:dyDescent="0.35">
      <c r="B36" s="4"/>
      <c r="C36" s="4"/>
      <c r="D36" s="17" t="s">
        <v>45</v>
      </c>
      <c r="E36" s="18">
        <v>0</v>
      </c>
      <c r="F36" s="17">
        <f>F34</f>
        <v>100000</v>
      </c>
    </row>
    <row r="37" spans="2:6" x14ac:dyDescent="0.35">
      <c r="B37" s="4"/>
      <c r="C37" s="4" t="s">
        <v>5</v>
      </c>
      <c r="D37" s="5"/>
      <c r="E37" s="16"/>
      <c r="F37" s="5"/>
    </row>
    <row r="38" spans="2:6" x14ac:dyDescent="0.35">
      <c r="B38" s="4"/>
      <c r="C38" s="4"/>
      <c r="D38" s="5" t="s">
        <v>47</v>
      </c>
      <c r="E38" s="16">
        <v>3299.9999938964843</v>
      </c>
      <c r="F38" s="5">
        <v>5218.3734843242592</v>
      </c>
    </row>
    <row r="39" spans="2:6" x14ac:dyDescent="0.35">
      <c r="B39" s="4"/>
      <c r="C39" s="4"/>
      <c r="D39" s="5"/>
      <c r="E39" s="16"/>
      <c r="F39" s="5"/>
    </row>
    <row r="40" spans="2:6" x14ac:dyDescent="0.35">
      <c r="B40" s="4"/>
      <c r="C40" s="4"/>
      <c r="D40" s="17" t="s">
        <v>49</v>
      </c>
      <c r="E40" s="18">
        <v>13621.080145263673</v>
      </c>
      <c r="F40" s="17">
        <f>F38</f>
        <v>5218.3734843242592</v>
      </c>
    </row>
    <row r="41" spans="2:6" x14ac:dyDescent="0.35">
      <c r="B41" s="4"/>
      <c r="C41" s="19" t="s">
        <v>50</v>
      </c>
      <c r="D41" s="17"/>
      <c r="E41" s="17">
        <f>SUM(E40,E36,E32,E16)</f>
        <v>3534086.7291096989</v>
      </c>
      <c r="F41" s="17">
        <f>SUM(F40,F36,F32,F16)</f>
        <v>4680790.9168451112</v>
      </c>
    </row>
    <row r="42" spans="2:6" x14ac:dyDescent="0.35">
      <c r="B42" s="4" t="s">
        <v>51</v>
      </c>
      <c r="C42" s="4"/>
      <c r="D42" s="5"/>
      <c r="E42" s="16"/>
      <c r="F42" s="5"/>
    </row>
    <row r="43" spans="2:6" x14ac:dyDescent="0.35">
      <c r="B43" s="4"/>
      <c r="C43" s="4" t="s">
        <v>6</v>
      </c>
      <c r="D43" s="5"/>
      <c r="E43" s="16"/>
      <c r="F43" s="5"/>
    </row>
    <row r="44" spans="2:6" x14ac:dyDescent="0.35">
      <c r="B44" s="4"/>
      <c r="C44" s="4"/>
      <c r="D44" s="5"/>
      <c r="E44" s="16"/>
      <c r="F44" s="5"/>
    </row>
    <row r="45" spans="2:6" x14ac:dyDescent="0.35">
      <c r="B45" s="4"/>
      <c r="C45" s="4"/>
      <c r="D45" s="5" t="s">
        <v>52</v>
      </c>
      <c r="E45" s="16">
        <v>46149.9609375</v>
      </c>
      <c r="F45" s="5">
        <v>117275</v>
      </c>
    </row>
    <row r="46" spans="2:6" x14ac:dyDescent="0.35">
      <c r="B46" s="4"/>
      <c r="C46" s="4"/>
      <c r="D46" s="5" t="s">
        <v>53</v>
      </c>
      <c r="E46" s="16">
        <v>100386.001953125</v>
      </c>
      <c r="F46" s="5">
        <v>63786</v>
      </c>
    </row>
    <row r="47" spans="2:6" x14ac:dyDescent="0.35">
      <c r="B47" s="4"/>
      <c r="C47" s="4"/>
      <c r="D47" s="5"/>
      <c r="E47" s="16"/>
      <c r="F47" s="5"/>
    </row>
    <row r="48" spans="2:6" x14ac:dyDescent="0.35">
      <c r="B48" s="4"/>
      <c r="C48" s="4"/>
      <c r="D48" s="5" t="s">
        <v>54</v>
      </c>
      <c r="E48" s="16">
        <v>183119.99913085936</v>
      </c>
      <c r="F48" s="5">
        <v>256144.00000000003</v>
      </c>
    </row>
    <row r="49" spans="2:6" x14ac:dyDescent="0.35">
      <c r="B49" s="4"/>
      <c r="C49" s="4"/>
      <c r="D49" s="5"/>
      <c r="E49" s="16"/>
      <c r="F49" s="5"/>
    </row>
    <row r="50" spans="2:6" x14ac:dyDescent="0.35">
      <c r="B50" s="4"/>
      <c r="C50" s="4"/>
      <c r="D50" s="5" t="s">
        <v>56</v>
      </c>
      <c r="E50" s="16">
        <v>94400.040214843757</v>
      </c>
      <c r="F50" s="5">
        <v>96800</v>
      </c>
    </row>
    <row r="51" spans="2:6" x14ac:dyDescent="0.35">
      <c r="B51" s="4"/>
      <c r="C51" s="4"/>
      <c r="D51" s="5"/>
      <c r="E51" s="16"/>
      <c r="F51" s="5"/>
    </row>
    <row r="52" spans="2:6" x14ac:dyDescent="0.35">
      <c r="B52" s="4"/>
      <c r="C52" s="4"/>
      <c r="D52" s="5" t="s">
        <v>58</v>
      </c>
      <c r="E52" s="16">
        <v>73500.002207031241</v>
      </c>
      <c r="F52" s="5">
        <v>100940</v>
      </c>
    </row>
    <row r="53" spans="2:6" x14ac:dyDescent="0.35">
      <c r="B53" s="4"/>
      <c r="C53" s="4"/>
      <c r="D53" s="5"/>
      <c r="E53" s="16"/>
      <c r="F53" s="5"/>
    </row>
    <row r="54" spans="2:6" x14ac:dyDescent="0.35">
      <c r="B54" s="4"/>
      <c r="C54" s="4"/>
      <c r="D54" s="5" t="s">
        <v>60</v>
      </c>
      <c r="E54" s="16">
        <v>26250.000234374998</v>
      </c>
      <c r="F54" s="5">
        <v>0</v>
      </c>
    </row>
    <row r="55" spans="2:6" x14ac:dyDescent="0.35">
      <c r="B55" s="4"/>
      <c r="C55" s="4"/>
      <c r="D55" s="5" t="s">
        <v>61</v>
      </c>
      <c r="E55" s="16">
        <v>20000.0390625</v>
      </c>
      <c r="F55" s="5">
        <v>63000</v>
      </c>
    </row>
    <row r="56" spans="2:6" x14ac:dyDescent="0.35">
      <c r="B56" s="4"/>
      <c r="C56" s="4"/>
      <c r="D56" s="5"/>
      <c r="E56" s="16"/>
      <c r="F56" s="5"/>
    </row>
    <row r="57" spans="2:6" x14ac:dyDescent="0.35">
      <c r="B57" s="4"/>
      <c r="C57" s="4"/>
      <c r="D57" s="5" t="s">
        <v>62</v>
      </c>
      <c r="E57" s="16">
        <v>1103286.9571874999</v>
      </c>
      <c r="F57" s="5">
        <v>876637.69</v>
      </c>
    </row>
    <row r="58" spans="2:6" x14ac:dyDescent="0.35">
      <c r="B58" s="4"/>
      <c r="C58" s="4"/>
      <c r="D58" s="5"/>
      <c r="E58" s="16"/>
      <c r="F58" s="5"/>
    </row>
    <row r="59" spans="2:6" x14ac:dyDescent="0.35">
      <c r="B59" s="4"/>
      <c r="C59" s="4"/>
      <c r="D59" s="5" t="s">
        <v>64</v>
      </c>
      <c r="E59" s="16">
        <v>111471.96132812501</v>
      </c>
      <c r="F59" s="5">
        <v>117986</v>
      </c>
    </row>
    <row r="60" spans="2:6" x14ac:dyDescent="0.35">
      <c r="B60" s="4"/>
      <c r="C60" s="4"/>
      <c r="D60" s="5"/>
      <c r="E60" s="16"/>
      <c r="F60" s="5"/>
    </row>
    <row r="61" spans="2:6" x14ac:dyDescent="0.35">
      <c r="B61" s="4"/>
      <c r="C61" s="4"/>
      <c r="D61" s="5" t="s">
        <v>66</v>
      </c>
      <c r="E61" s="16">
        <v>95549.999199218757</v>
      </c>
      <c r="F61" s="5">
        <v>39100</v>
      </c>
    </row>
    <row r="62" spans="2:6" x14ac:dyDescent="0.35">
      <c r="B62" s="4"/>
      <c r="C62" s="4"/>
      <c r="D62" s="5" t="s">
        <v>67</v>
      </c>
      <c r="E62" s="16">
        <v>54735.960546875001</v>
      </c>
      <c r="F62" s="5">
        <v>54936</v>
      </c>
    </row>
    <row r="63" spans="2:6" x14ac:dyDescent="0.35">
      <c r="B63" s="4"/>
      <c r="C63" s="4"/>
      <c r="D63" s="5"/>
      <c r="E63" s="16"/>
      <c r="F63" s="5"/>
    </row>
    <row r="64" spans="2:6" x14ac:dyDescent="0.35">
      <c r="B64" s="4"/>
      <c r="C64" s="4"/>
      <c r="D64" s="5" t="s">
        <v>69</v>
      </c>
      <c r="E64" s="16">
        <v>81800.038281250003</v>
      </c>
      <c r="F64" s="5">
        <v>129450</v>
      </c>
    </row>
    <row r="65" spans="2:6" x14ac:dyDescent="0.35">
      <c r="B65" s="4"/>
      <c r="C65" s="4"/>
      <c r="D65" s="5"/>
      <c r="E65" s="16"/>
      <c r="F65" s="5"/>
    </row>
    <row r="66" spans="2:6" x14ac:dyDescent="0.35">
      <c r="B66" s="4"/>
      <c r="C66" s="4"/>
      <c r="D66" s="5" t="s">
        <v>71</v>
      </c>
      <c r="E66" s="16">
        <v>35250.119999999995</v>
      </c>
      <c r="F66" s="5">
        <v>0</v>
      </c>
    </row>
    <row r="67" spans="2:6" x14ac:dyDescent="0.35">
      <c r="B67" s="4"/>
      <c r="C67" s="4"/>
      <c r="D67" s="5"/>
      <c r="E67" s="16"/>
      <c r="F67" s="5"/>
    </row>
    <row r="68" spans="2:6" x14ac:dyDescent="0.35">
      <c r="B68" s="4"/>
      <c r="C68" s="4"/>
      <c r="D68" s="5" t="s">
        <v>72</v>
      </c>
      <c r="E68" s="16">
        <v>38099.999969482422</v>
      </c>
      <c r="F68" s="5">
        <v>77600</v>
      </c>
    </row>
    <row r="69" spans="2:6" x14ac:dyDescent="0.35">
      <c r="B69" s="4"/>
      <c r="C69" s="4"/>
      <c r="D69" s="5"/>
      <c r="E69" s="16"/>
      <c r="F69" s="5"/>
    </row>
    <row r="70" spans="2:6" x14ac:dyDescent="0.35">
      <c r="B70" s="4"/>
      <c r="C70" s="4"/>
      <c r="D70" s="5" t="s">
        <v>74</v>
      </c>
      <c r="E70" s="16">
        <v>103374.957734375</v>
      </c>
      <c r="F70" s="5">
        <v>87800</v>
      </c>
    </row>
    <row r="71" spans="2:6" x14ac:dyDescent="0.35">
      <c r="B71" s="4"/>
      <c r="C71" s="4"/>
      <c r="D71" s="5"/>
      <c r="E71" s="16"/>
      <c r="F71" s="5"/>
    </row>
    <row r="72" spans="2:6" x14ac:dyDescent="0.35">
      <c r="B72" s="4"/>
      <c r="C72" s="4"/>
      <c r="D72" s="5"/>
      <c r="E72" s="16"/>
      <c r="F72" s="5"/>
    </row>
    <row r="73" spans="2:6" x14ac:dyDescent="0.35">
      <c r="B73" s="4"/>
      <c r="C73" s="4"/>
      <c r="D73" s="17" t="s">
        <v>76</v>
      </c>
      <c r="E73" s="17">
        <f>SUM(E44:E71)</f>
        <v>2167376.0379870604</v>
      </c>
      <c r="F73" s="17">
        <f>SUM(F44:F71)</f>
        <v>2081454.69</v>
      </c>
    </row>
    <row r="74" spans="2:6" x14ac:dyDescent="0.35">
      <c r="B74" s="4"/>
      <c r="C74" s="4" t="s">
        <v>7</v>
      </c>
      <c r="D74" s="5"/>
      <c r="E74" s="16"/>
      <c r="F74" s="5"/>
    </row>
    <row r="75" spans="2:6" x14ac:dyDescent="0.35">
      <c r="B75" s="4"/>
      <c r="C75" s="4"/>
      <c r="D75" s="5" t="s">
        <v>77</v>
      </c>
      <c r="E75" s="16">
        <v>174296.88203124999</v>
      </c>
      <c r="F75" s="5">
        <v>166339.65321597637</v>
      </c>
    </row>
    <row r="76" spans="2:6" x14ac:dyDescent="0.35">
      <c r="B76" s="4"/>
      <c r="C76" s="4"/>
      <c r="D76" s="5"/>
      <c r="E76" s="16"/>
      <c r="F76" s="5"/>
    </row>
    <row r="77" spans="2:6" x14ac:dyDescent="0.35">
      <c r="B77" s="4"/>
      <c r="C77" s="4"/>
      <c r="D77" s="5" t="s">
        <v>79</v>
      </c>
      <c r="E77" s="16">
        <v>140330.2758203125</v>
      </c>
      <c r="F77" s="5">
        <v>129050.19077999999</v>
      </c>
    </row>
    <row r="78" spans="2:6" x14ac:dyDescent="0.35">
      <c r="B78" s="4"/>
      <c r="C78" s="4"/>
      <c r="D78" s="5"/>
      <c r="E78" s="16"/>
      <c r="F78" s="5"/>
    </row>
    <row r="79" spans="2:6" x14ac:dyDescent="0.35">
      <c r="B79" s="4"/>
      <c r="C79" s="4"/>
      <c r="D79" s="5" t="s">
        <v>81</v>
      </c>
      <c r="E79" s="16">
        <v>32819.159433593748</v>
      </c>
      <c r="F79" s="5">
        <v>30181.093004999999</v>
      </c>
    </row>
    <row r="80" spans="2:6" x14ac:dyDescent="0.35">
      <c r="B80" s="4"/>
      <c r="C80" s="4"/>
      <c r="D80" s="5"/>
      <c r="E80" s="16"/>
      <c r="F80" s="5"/>
    </row>
    <row r="81" spans="2:6" x14ac:dyDescent="0.35">
      <c r="B81" s="4"/>
      <c r="C81" s="4"/>
      <c r="D81" s="5" t="s">
        <v>83</v>
      </c>
      <c r="E81" s="16">
        <v>45267.841933593751</v>
      </c>
      <c r="F81" s="5">
        <v>41629.093800000002</v>
      </c>
    </row>
    <row r="82" spans="2:6" x14ac:dyDescent="0.35">
      <c r="B82" s="4"/>
      <c r="C82" s="4"/>
      <c r="D82" s="5"/>
      <c r="E82" s="16"/>
      <c r="F82" s="5"/>
    </row>
    <row r="83" spans="2:6" x14ac:dyDescent="0.35">
      <c r="B83" s="4"/>
      <c r="C83" s="4"/>
      <c r="D83" s="5" t="s">
        <v>85</v>
      </c>
      <c r="E83" s="16">
        <v>22633.92009765625</v>
      </c>
      <c r="F83" s="5">
        <v>20814.546900000001</v>
      </c>
    </row>
    <row r="84" spans="2:6" x14ac:dyDescent="0.35">
      <c r="B84" s="4"/>
      <c r="C84" s="4"/>
      <c r="D84" s="5"/>
      <c r="E84" s="16"/>
      <c r="F84" s="5"/>
    </row>
    <row r="85" spans="2:6" x14ac:dyDescent="0.35">
      <c r="B85" s="4"/>
      <c r="C85" s="4"/>
      <c r="D85" s="5" t="s">
        <v>87</v>
      </c>
      <c r="E85" s="16">
        <v>22633.920312499999</v>
      </c>
      <c r="F85" s="5">
        <v>20814.546900000001</v>
      </c>
    </row>
    <row r="86" spans="2:6" x14ac:dyDescent="0.35">
      <c r="B86" s="4"/>
      <c r="C86" s="4"/>
      <c r="D86" s="5"/>
      <c r="E86" s="16"/>
      <c r="F86" s="5"/>
    </row>
    <row r="87" spans="2:6" x14ac:dyDescent="0.35">
      <c r="B87" s="4"/>
      <c r="C87" s="4"/>
      <c r="D87" s="5" t="s">
        <v>89</v>
      </c>
      <c r="E87" s="16">
        <v>29465.040644531251</v>
      </c>
      <c r="F87" s="5">
        <v>29465</v>
      </c>
    </row>
    <row r="88" spans="2:6" x14ac:dyDescent="0.35">
      <c r="B88" s="4"/>
      <c r="C88" s="4"/>
      <c r="D88" s="5"/>
      <c r="E88" s="16"/>
      <c r="F88" s="5"/>
    </row>
    <row r="89" spans="2:6" x14ac:dyDescent="0.35">
      <c r="B89" s="4"/>
      <c r="C89" s="4"/>
      <c r="D89" s="17" t="s">
        <v>91</v>
      </c>
      <c r="E89" s="17">
        <f>SUM(E75:E87)</f>
        <v>467447.04027343745</v>
      </c>
      <c r="F89" s="17">
        <f>SUM(F75:F87)</f>
        <v>438294.12460097636</v>
      </c>
    </row>
    <row r="90" spans="2:6" x14ac:dyDescent="0.35">
      <c r="B90" s="4"/>
      <c r="C90" s="4" t="s">
        <v>8</v>
      </c>
      <c r="D90" s="5"/>
      <c r="E90" s="16"/>
      <c r="F90" s="5"/>
    </row>
    <row r="91" spans="2:6" x14ac:dyDescent="0.35">
      <c r="B91" s="4"/>
      <c r="C91" s="4"/>
      <c r="D91" s="5" t="s">
        <v>92</v>
      </c>
      <c r="E91" s="16">
        <v>14169</v>
      </c>
      <c r="F91" s="5">
        <v>16250</v>
      </c>
    </row>
    <row r="92" spans="2:6" x14ac:dyDescent="0.35">
      <c r="B92" s="4"/>
      <c r="C92" s="4"/>
      <c r="D92" s="5"/>
      <c r="E92" s="16"/>
      <c r="F92" s="5"/>
    </row>
    <row r="93" spans="2:6" x14ac:dyDescent="0.35">
      <c r="B93" s="4"/>
      <c r="C93" s="4"/>
      <c r="D93" s="5" t="s">
        <v>94</v>
      </c>
      <c r="E93" s="16">
        <v>14190.000183105469</v>
      </c>
      <c r="F93" s="5">
        <v>21250</v>
      </c>
    </row>
    <row r="94" spans="2:6" x14ac:dyDescent="0.35">
      <c r="B94" s="4"/>
      <c r="C94" s="4"/>
      <c r="D94" s="5"/>
      <c r="E94" s="16"/>
      <c r="F94" s="5"/>
    </row>
    <row r="95" spans="2:6" x14ac:dyDescent="0.35">
      <c r="B95" s="4"/>
      <c r="C95" s="4"/>
      <c r="D95" s="5" t="s">
        <v>96</v>
      </c>
      <c r="E95" s="16">
        <v>42914.99853515625</v>
      </c>
      <c r="F95" s="5">
        <v>54000</v>
      </c>
    </row>
    <row r="96" spans="2:6" x14ac:dyDescent="0.35">
      <c r="B96" s="4"/>
      <c r="C96" s="4"/>
      <c r="D96" s="5"/>
      <c r="E96" s="16"/>
      <c r="F96" s="5"/>
    </row>
    <row r="97" spans="2:6" x14ac:dyDescent="0.35">
      <c r="B97" s="4"/>
      <c r="C97" s="4"/>
      <c r="D97" s="5" t="s">
        <v>97</v>
      </c>
      <c r="E97" s="16">
        <v>14136.000122070313</v>
      </c>
      <c r="F97" s="5">
        <v>12000</v>
      </c>
    </row>
    <row r="98" spans="2:6" x14ac:dyDescent="0.35">
      <c r="B98" s="4"/>
      <c r="C98" s="4"/>
      <c r="D98" s="5"/>
      <c r="E98" s="16"/>
      <c r="F98" s="5"/>
    </row>
    <row r="99" spans="2:6" x14ac:dyDescent="0.35">
      <c r="B99" s="4"/>
      <c r="C99" s="4"/>
      <c r="D99" s="5" t="s">
        <v>99</v>
      </c>
      <c r="E99" s="16">
        <v>212964.00605468752</v>
      </c>
      <c r="F99" s="5">
        <v>100000</v>
      </c>
    </row>
    <row r="100" spans="2:6" x14ac:dyDescent="0.35">
      <c r="B100" s="4"/>
      <c r="C100" s="4"/>
      <c r="D100" s="5"/>
      <c r="E100" s="16"/>
      <c r="F100" s="5"/>
    </row>
    <row r="101" spans="2:6" x14ac:dyDescent="0.35">
      <c r="B101" s="4"/>
      <c r="C101" s="4"/>
      <c r="D101" s="5" t="s">
        <v>101</v>
      </c>
      <c r="E101" s="16">
        <v>76704.9609375</v>
      </c>
      <c r="F101" s="5">
        <v>32000</v>
      </c>
    </row>
    <row r="102" spans="2:6" x14ac:dyDescent="0.35">
      <c r="B102" s="4"/>
      <c r="C102" s="4"/>
      <c r="D102" s="5"/>
      <c r="E102" s="16"/>
      <c r="F102" s="5"/>
    </row>
    <row r="103" spans="2:6" x14ac:dyDescent="0.35">
      <c r="B103" s="4"/>
      <c r="C103" s="4"/>
      <c r="D103" s="5" t="s">
        <v>103</v>
      </c>
      <c r="E103" s="16">
        <v>35832.002187500002</v>
      </c>
      <c r="F103" s="5">
        <v>31000</v>
      </c>
    </row>
    <row r="104" spans="2:6" x14ac:dyDescent="0.35">
      <c r="B104" s="4"/>
      <c r="C104" s="4"/>
      <c r="D104" s="5"/>
      <c r="E104" s="16"/>
      <c r="F104" s="5"/>
    </row>
    <row r="105" spans="2:6" x14ac:dyDescent="0.35">
      <c r="B105" s="4"/>
      <c r="C105" s="4"/>
      <c r="D105" s="5" t="s">
        <v>105</v>
      </c>
      <c r="E105" s="16">
        <v>77742.000683593753</v>
      </c>
      <c r="F105" s="5">
        <v>91500</v>
      </c>
    </row>
    <row r="106" spans="2:6" x14ac:dyDescent="0.35">
      <c r="B106" s="4"/>
      <c r="C106" s="4"/>
      <c r="D106" s="5"/>
      <c r="E106" s="16"/>
      <c r="F106" s="5"/>
    </row>
    <row r="107" spans="2:6" x14ac:dyDescent="0.35">
      <c r="B107" s="4"/>
      <c r="C107" s="4"/>
      <c r="D107" s="5" t="s">
        <v>107</v>
      </c>
      <c r="E107" s="16">
        <v>27999.960693359375</v>
      </c>
      <c r="F107" s="5">
        <v>18750</v>
      </c>
    </row>
    <row r="108" spans="2:6" x14ac:dyDescent="0.35">
      <c r="B108" s="4"/>
      <c r="C108" s="4"/>
      <c r="D108" s="5"/>
      <c r="E108" s="16"/>
      <c r="F108" s="5"/>
    </row>
    <row r="109" spans="2:6" x14ac:dyDescent="0.35">
      <c r="B109" s="4"/>
      <c r="C109" s="4"/>
      <c r="D109" s="5" t="s">
        <v>109</v>
      </c>
      <c r="E109" s="16">
        <v>26366.998593750002</v>
      </c>
      <c r="F109" s="5">
        <v>13750</v>
      </c>
    </row>
    <row r="110" spans="2:6" x14ac:dyDescent="0.35">
      <c r="B110" s="4"/>
      <c r="C110" s="4"/>
      <c r="D110" s="5"/>
      <c r="E110" s="16"/>
      <c r="F110" s="5"/>
    </row>
    <row r="111" spans="2:6" x14ac:dyDescent="0.35">
      <c r="B111" s="4"/>
      <c r="C111" s="4"/>
      <c r="D111" s="5" t="s">
        <v>111</v>
      </c>
      <c r="E111" s="16">
        <v>7326.9600415039058</v>
      </c>
      <c r="F111" s="5">
        <v>12500</v>
      </c>
    </row>
    <row r="112" spans="2:6" x14ac:dyDescent="0.35">
      <c r="B112" s="4"/>
      <c r="C112" s="4"/>
      <c r="D112" s="5"/>
      <c r="E112" s="16"/>
      <c r="F112" s="5"/>
    </row>
    <row r="113" spans="2:6" x14ac:dyDescent="0.35">
      <c r="B113" s="4"/>
      <c r="C113" s="4"/>
      <c r="D113" s="5" t="s">
        <v>113</v>
      </c>
      <c r="E113" s="16">
        <v>17676.960571289063</v>
      </c>
      <c r="F113" s="5">
        <v>17677</v>
      </c>
    </row>
    <row r="114" spans="2:6" x14ac:dyDescent="0.35">
      <c r="B114" s="4"/>
      <c r="C114" s="4"/>
      <c r="D114" s="5"/>
      <c r="E114" s="16"/>
      <c r="F114" s="5"/>
    </row>
    <row r="115" spans="2:6" x14ac:dyDescent="0.35">
      <c r="B115" s="4"/>
      <c r="C115" s="4"/>
      <c r="D115" s="5" t="s">
        <v>115</v>
      </c>
      <c r="E115" s="16">
        <v>5000.0401000976563</v>
      </c>
      <c r="F115" s="5">
        <v>5000</v>
      </c>
    </row>
    <row r="116" spans="2:6" x14ac:dyDescent="0.35">
      <c r="B116" s="4"/>
      <c r="C116" s="4"/>
      <c r="D116" s="5"/>
      <c r="E116" s="16"/>
      <c r="F116" s="5"/>
    </row>
    <row r="117" spans="2:6" x14ac:dyDescent="0.35">
      <c r="B117" s="4"/>
      <c r="C117" s="4"/>
      <c r="D117" s="5" t="s">
        <v>117</v>
      </c>
      <c r="E117" s="16">
        <v>0</v>
      </c>
      <c r="F117" s="5">
        <v>10000</v>
      </c>
    </row>
    <row r="118" spans="2:6" x14ac:dyDescent="0.35">
      <c r="B118" s="4"/>
      <c r="C118" s="4"/>
      <c r="D118" s="5"/>
      <c r="E118" s="16"/>
      <c r="F118" s="5"/>
    </row>
    <row r="119" spans="2:6" x14ac:dyDescent="0.35">
      <c r="B119" s="4"/>
      <c r="C119" s="4"/>
      <c r="D119" s="5" t="s">
        <v>119</v>
      </c>
      <c r="E119" s="16">
        <v>122667.002109375</v>
      </c>
      <c r="F119" s="5">
        <v>138750</v>
      </c>
    </row>
    <row r="120" spans="2:6" x14ac:dyDescent="0.35">
      <c r="B120" s="4"/>
      <c r="C120" s="4"/>
      <c r="D120" s="5"/>
      <c r="E120" s="16"/>
      <c r="F120" s="5"/>
    </row>
    <row r="121" spans="2:6" x14ac:dyDescent="0.35">
      <c r="B121" s="4"/>
      <c r="C121" s="4"/>
      <c r="D121" s="17" t="s">
        <v>121</v>
      </c>
      <c r="E121" s="17">
        <f>SUM(E91:E119)</f>
        <v>695690.89081298828</v>
      </c>
      <c r="F121" s="17">
        <f>SUM(F91:F119)</f>
        <v>574427</v>
      </c>
    </row>
    <row r="122" spans="2:6" x14ac:dyDescent="0.35">
      <c r="B122" s="4"/>
      <c r="C122" s="4" t="s">
        <v>9</v>
      </c>
      <c r="D122" s="5"/>
      <c r="E122" s="16"/>
      <c r="F122" s="5"/>
    </row>
    <row r="123" spans="2:6" x14ac:dyDescent="0.35">
      <c r="B123" s="4"/>
      <c r="C123" s="4"/>
      <c r="D123" s="5" t="s">
        <v>122</v>
      </c>
      <c r="E123" s="16">
        <v>34095.862441406251</v>
      </c>
      <c r="F123" s="5">
        <v>30000</v>
      </c>
    </row>
    <row r="124" spans="2:6" x14ac:dyDescent="0.35">
      <c r="B124" s="4"/>
      <c r="C124" s="4"/>
      <c r="D124" s="5"/>
      <c r="E124" s="16"/>
      <c r="F124" s="5"/>
    </row>
    <row r="125" spans="2:6" x14ac:dyDescent="0.35">
      <c r="B125" s="4"/>
      <c r="C125" s="4"/>
      <c r="D125" s="5" t="s">
        <v>124</v>
      </c>
      <c r="E125" s="16">
        <v>21060.961005859375</v>
      </c>
      <c r="F125" s="5">
        <v>10000</v>
      </c>
    </row>
    <row r="126" spans="2:6" x14ac:dyDescent="0.35">
      <c r="B126" s="4"/>
      <c r="C126" s="4"/>
      <c r="D126" s="5"/>
      <c r="E126" s="16"/>
      <c r="F126" s="5"/>
    </row>
    <row r="127" spans="2:6" x14ac:dyDescent="0.35">
      <c r="B127" s="4"/>
      <c r="C127" s="4"/>
      <c r="D127" s="5" t="s">
        <v>126</v>
      </c>
      <c r="E127" s="16">
        <v>7817.9999365234371</v>
      </c>
      <c r="F127" s="5">
        <v>17250</v>
      </c>
    </row>
    <row r="128" spans="2:6" x14ac:dyDescent="0.35">
      <c r="B128" s="4"/>
      <c r="C128" s="4"/>
      <c r="D128" s="5"/>
      <c r="E128" s="16"/>
      <c r="F128" s="5"/>
    </row>
    <row r="129" spans="2:6" x14ac:dyDescent="0.35">
      <c r="B129" s="4"/>
      <c r="C129" s="4"/>
      <c r="D129" s="5" t="s">
        <v>128</v>
      </c>
      <c r="E129" s="16">
        <v>12039.000012207031</v>
      </c>
      <c r="F129" s="5">
        <v>15000</v>
      </c>
    </row>
    <row r="130" spans="2:6" x14ac:dyDescent="0.35">
      <c r="B130" s="4"/>
      <c r="C130" s="4"/>
      <c r="D130" s="5"/>
      <c r="E130" s="16"/>
      <c r="F130" s="5"/>
    </row>
    <row r="131" spans="2:6" x14ac:dyDescent="0.35">
      <c r="B131" s="4"/>
      <c r="C131" s="4"/>
      <c r="D131" s="5" t="s">
        <v>130</v>
      </c>
      <c r="E131" s="16">
        <v>0</v>
      </c>
      <c r="F131" s="5">
        <v>20000</v>
      </c>
    </row>
    <row r="132" spans="2:6" x14ac:dyDescent="0.35">
      <c r="B132" s="4"/>
      <c r="C132" s="4"/>
      <c r="D132" s="5"/>
      <c r="E132" s="16"/>
      <c r="F132" s="5"/>
    </row>
    <row r="133" spans="2:6" x14ac:dyDescent="0.35">
      <c r="B133" s="4"/>
      <c r="C133" s="4"/>
      <c r="D133" s="5" t="s">
        <v>132</v>
      </c>
      <c r="E133" s="16">
        <v>63900.957285156248</v>
      </c>
      <c r="F133" s="5">
        <v>45000</v>
      </c>
    </row>
    <row r="134" spans="2:6" x14ac:dyDescent="0.35">
      <c r="B134" s="4"/>
      <c r="C134" s="4"/>
      <c r="D134" s="5"/>
      <c r="E134" s="16"/>
      <c r="F134" s="5"/>
    </row>
    <row r="135" spans="2:6" x14ac:dyDescent="0.35">
      <c r="B135" s="4"/>
      <c r="C135" s="4"/>
      <c r="D135" s="5" t="s">
        <v>134</v>
      </c>
      <c r="E135" s="16">
        <v>0</v>
      </c>
      <c r="F135" s="5">
        <v>5000</v>
      </c>
    </row>
    <row r="136" spans="2:6" x14ac:dyDescent="0.35">
      <c r="B136" s="4"/>
      <c r="C136" s="4"/>
      <c r="D136" s="5"/>
      <c r="E136" s="16"/>
      <c r="F136" s="5"/>
    </row>
    <row r="137" spans="2:6" x14ac:dyDescent="0.35">
      <c r="B137" s="4"/>
      <c r="C137" s="4"/>
      <c r="D137" s="5" t="s">
        <v>136</v>
      </c>
      <c r="E137" s="16">
        <v>3298.15</v>
      </c>
      <c r="F137" s="5">
        <v>0</v>
      </c>
    </row>
    <row r="138" spans="2:6" x14ac:dyDescent="0.35">
      <c r="B138" s="4"/>
      <c r="C138" s="4"/>
      <c r="D138" s="5" t="s">
        <v>137</v>
      </c>
      <c r="E138" s="16">
        <v>22070.038627929687</v>
      </c>
      <c r="F138" s="5">
        <v>22070</v>
      </c>
    </row>
    <row r="139" spans="2:6" x14ac:dyDescent="0.35">
      <c r="B139" s="4"/>
      <c r="C139" s="4"/>
      <c r="D139" s="5"/>
      <c r="E139" s="16"/>
      <c r="F139" s="5"/>
    </row>
    <row r="140" spans="2:6" x14ac:dyDescent="0.35">
      <c r="B140" s="4"/>
      <c r="C140" s="4"/>
      <c r="D140" s="17" t="s">
        <v>139</v>
      </c>
      <c r="E140" s="17">
        <f>SUM(E123:E138)</f>
        <v>164282.96930908202</v>
      </c>
      <c r="F140" s="17">
        <f>SUM(F123:F138)</f>
        <v>164320</v>
      </c>
    </row>
    <row r="141" spans="2:6" x14ac:dyDescent="0.35">
      <c r="B141" s="4"/>
      <c r="C141" s="4" t="s">
        <v>10</v>
      </c>
      <c r="D141" s="5"/>
      <c r="E141" s="16"/>
      <c r="F141" s="5"/>
    </row>
    <row r="142" spans="2:6" x14ac:dyDescent="0.35">
      <c r="B142" s="4"/>
      <c r="C142" s="4"/>
      <c r="D142" s="5" t="s">
        <v>140</v>
      </c>
      <c r="E142" s="16">
        <v>28104.960693359375</v>
      </c>
      <c r="F142" s="5">
        <v>22250</v>
      </c>
    </row>
    <row r="143" spans="2:6" x14ac:dyDescent="0.35">
      <c r="B143" s="4"/>
      <c r="C143" s="4"/>
      <c r="D143" s="5"/>
      <c r="E143" s="16"/>
      <c r="F143" s="5"/>
    </row>
    <row r="144" spans="2:6" x14ac:dyDescent="0.35">
      <c r="B144" s="4"/>
      <c r="C144" s="4"/>
      <c r="D144" s="5" t="s">
        <v>142</v>
      </c>
      <c r="E144" s="16">
        <v>295974.96070312499</v>
      </c>
      <c r="F144" s="5">
        <v>315000</v>
      </c>
    </row>
    <row r="145" spans="2:6" x14ac:dyDescent="0.35">
      <c r="B145" s="4"/>
      <c r="C145" s="4"/>
      <c r="D145" s="5"/>
      <c r="E145" s="16"/>
      <c r="F145" s="5"/>
    </row>
    <row r="146" spans="2:6" x14ac:dyDescent="0.35">
      <c r="B146" s="4"/>
      <c r="C146" s="4"/>
      <c r="D146" s="5" t="s">
        <v>144</v>
      </c>
      <c r="E146" s="16">
        <v>49730.379453124995</v>
      </c>
      <c r="F146" s="5">
        <v>65000</v>
      </c>
    </row>
    <row r="147" spans="2:6" x14ac:dyDescent="0.35">
      <c r="B147" s="4"/>
      <c r="C147" s="4"/>
      <c r="D147" s="5"/>
      <c r="E147" s="16"/>
      <c r="F147" s="5"/>
    </row>
    <row r="148" spans="2:6" x14ac:dyDescent="0.35">
      <c r="B148" s="4"/>
      <c r="C148" s="4"/>
      <c r="D148" s="5" t="s">
        <v>146</v>
      </c>
      <c r="E148" s="16">
        <v>0</v>
      </c>
      <c r="F148" s="5">
        <v>30000</v>
      </c>
    </row>
    <row r="149" spans="2:6" x14ac:dyDescent="0.35">
      <c r="B149" s="4"/>
      <c r="C149" s="4"/>
      <c r="D149" s="5"/>
      <c r="E149" s="16"/>
      <c r="F149" s="5"/>
    </row>
    <row r="150" spans="2:6" x14ac:dyDescent="0.35">
      <c r="B150" s="4"/>
      <c r="C150" s="4"/>
      <c r="D150" s="5" t="s">
        <v>148</v>
      </c>
      <c r="E150" s="16">
        <v>48302.849931640623</v>
      </c>
      <c r="F150" s="5">
        <v>43750</v>
      </c>
    </row>
    <row r="151" spans="2:6" x14ac:dyDescent="0.35">
      <c r="B151" s="4"/>
      <c r="C151" s="4"/>
      <c r="D151" s="5"/>
      <c r="E151" s="16"/>
      <c r="F151" s="5"/>
    </row>
    <row r="152" spans="2:6" x14ac:dyDescent="0.35">
      <c r="B152" s="4"/>
      <c r="C152" s="4"/>
      <c r="D152" s="5" t="s">
        <v>150</v>
      </c>
      <c r="E152" s="16">
        <v>0</v>
      </c>
      <c r="F152" s="5">
        <v>4000</v>
      </c>
    </row>
    <row r="153" spans="2:6" x14ac:dyDescent="0.35">
      <c r="B153" s="4"/>
      <c r="C153" s="4"/>
      <c r="D153" s="5"/>
      <c r="E153" s="16"/>
      <c r="F153" s="5"/>
    </row>
    <row r="154" spans="2:6" x14ac:dyDescent="0.35">
      <c r="B154" s="4"/>
      <c r="C154" s="4"/>
      <c r="D154" s="5" t="s">
        <v>152</v>
      </c>
      <c r="E154" s="16">
        <v>191225.04375000001</v>
      </c>
      <c r="F154" s="5">
        <v>230500</v>
      </c>
    </row>
    <row r="155" spans="2:6" x14ac:dyDescent="0.35">
      <c r="B155" s="4"/>
      <c r="C155" s="4"/>
      <c r="D155" s="5"/>
      <c r="E155" s="16"/>
      <c r="F155" s="5"/>
    </row>
    <row r="156" spans="2:6" x14ac:dyDescent="0.35">
      <c r="B156" s="4"/>
      <c r="C156" s="4"/>
      <c r="D156" s="5" t="s">
        <v>154</v>
      </c>
      <c r="E156" s="16">
        <v>9999.9605957031254</v>
      </c>
      <c r="F156" s="5">
        <v>3000</v>
      </c>
    </row>
    <row r="157" spans="2:6" x14ac:dyDescent="0.35">
      <c r="B157" s="4"/>
      <c r="C157" s="4"/>
      <c r="D157" s="5"/>
      <c r="E157" s="16"/>
      <c r="F157" s="5"/>
    </row>
    <row r="158" spans="2:6" x14ac:dyDescent="0.35">
      <c r="B158" s="4"/>
      <c r="C158" s="4"/>
      <c r="D158" s="5" t="s">
        <v>156</v>
      </c>
      <c r="E158" s="16">
        <v>5000.0398803710941</v>
      </c>
      <c r="F158" s="5">
        <v>1000</v>
      </c>
    </row>
    <row r="159" spans="2:6" x14ac:dyDescent="0.35">
      <c r="B159" s="4"/>
      <c r="C159" s="4"/>
      <c r="D159" s="5"/>
      <c r="E159" s="16"/>
      <c r="F159" s="5"/>
    </row>
    <row r="160" spans="2:6" x14ac:dyDescent="0.35">
      <c r="B160" s="4"/>
      <c r="C160" s="4"/>
      <c r="D160" s="17" t="s">
        <v>158</v>
      </c>
      <c r="E160" s="17">
        <f>SUM(E142:E158)</f>
        <v>628338.19500732422</v>
      </c>
      <c r="F160" s="17">
        <f>SUM(F142:F158)</f>
        <v>714500</v>
      </c>
    </row>
    <row r="161" spans="2:6" x14ac:dyDescent="0.35">
      <c r="B161" s="4"/>
      <c r="C161" s="4" t="s">
        <v>11</v>
      </c>
      <c r="D161" s="5"/>
      <c r="E161" s="16"/>
      <c r="F161" s="5"/>
    </row>
    <row r="162" spans="2:6" x14ac:dyDescent="0.35">
      <c r="B162" s="4"/>
      <c r="C162" s="4"/>
      <c r="D162" s="5" t="s">
        <v>159</v>
      </c>
      <c r="E162" s="16">
        <v>90006.96046875001</v>
      </c>
      <c r="F162" s="5">
        <v>92500</v>
      </c>
    </row>
    <row r="163" spans="2:6" x14ac:dyDescent="0.35">
      <c r="B163" s="4"/>
      <c r="C163" s="4"/>
      <c r="D163" s="5"/>
      <c r="E163" s="16"/>
      <c r="F163" s="5"/>
    </row>
    <row r="164" spans="2:6" x14ac:dyDescent="0.35">
      <c r="B164" s="4"/>
      <c r="C164" s="4"/>
      <c r="D164" s="5" t="s">
        <v>161</v>
      </c>
      <c r="E164" s="16">
        <v>21417.961616210938</v>
      </c>
      <c r="F164" s="5">
        <v>18750</v>
      </c>
    </row>
    <row r="165" spans="2:6" x14ac:dyDescent="0.35">
      <c r="B165" s="4"/>
      <c r="C165" s="4"/>
      <c r="D165" s="5"/>
      <c r="E165" s="16"/>
      <c r="F165" s="5"/>
    </row>
    <row r="166" spans="2:6" x14ac:dyDescent="0.35">
      <c r="B166" s="4"/>
      <c r="C166" s="4"/>
      <c r="D166" s="5" t="s">
        <v>163</v>
      </c>
      <c r="E166" s="16">
        <v>13371.000336914063</v>
      </c>
      <c r="F166" s="5">
        <v>5750</v>
      </c>
    </row>
    <row r="167" spans="2:6" x14ac:dyDescent="0.35">
      <c r="B167" s="4"/>
      <c r="C167" s="4"/>
      <c r="D167" s="5"/>
      <c r="E167" s="16"/>
      <c r="F167" s="5"/>
    </row>
    <row r="168" spans="2:6" x14ac:dyDescent="0.35">
      <c r="B168" s="4"/>
      <c r="C168" s="4"/>
      <c r="D168" s="5" t="s">
        <v>165</v>
      </c>
      <c r="E168" s="16">
        <v>30951.959511718749</v>
      </c>
      <c r="F168" s="5">
        <v>18750</v>
      </c>
    </row>
    <row r="169" spans="2:6" x14ac:dyDescent="0.35">
      <c r="B169" s="4"/>
      <c r="C169" s="4"/>
      <c r="D169" s="5"/>
      <c r="E169" s="16"/>
      <c r="F169" s="5"/>
    </row>
    <row r="170" spans="2:6" x14ac:dyDescent="0.35">
      <c r="B170" s="4"/>
      <c r="C170" s="4"/>
      <c r="D170" s="5"/>
      <c r="E170" s="16"/>
      <c r="F170" s="5"/>
    </row>
    <row r="171" spans="2:6" x14ac:dyDescent="0.35">
      <c r="B171" s="4"/>
      <c r="C171" s="4"/>
      <c r="D171" s="5" t="s">
        <v>167</v>
      </c>
      <c r="E171" s="16">
        <v>0</v>
      </c>
      <c r="F171" s="5">
        <v>6250</v>
      </c>
    </row>
    <row r="172" spans="2:6" x14ac:dyDescent="0.35">
      <c r="B172" s="4"/>
      <c r="C172" s="4"/>
      <c r="D172" s="5"/>
      <c r="E172" s="16"/>
      <c r="F172" s="5"/>
    </row>
    <row r="173" spans="2:6" x14ac:dyDescent="0.35">
      <c r="B173" s="4"/>
      <c r="C173" s="4"/>
      <c r="D173" s="5" t="s">
        <v>169</v>
      </c>
      <c r="E173" s="16">
        <v>97920.959296874993</v>
      </c>
      <c r="F173" s="5">
        <v>77500</v>
      </c>
    </row>
    <row r="174" spans="2:6" x14ac:dyDescent="0.35">
      <c r="B174" s="4"/>
      <c r="C174" s="4"/>
      <c r="D174" s="5"/>
      <c r="E174" s="16"/>
      <c r="F174" s="5"/>
    </row>
    <row r="175" spans="2:6" x14ac:dyDescent="0.35">
      <c r="B175" s="4"/>
      <c r="C175" s="4"/>
      <c r="D175" s="5" t="s">
        <v>171</v>
      </c>
      <c r="E175" s="16">
        <v>44268.002558593755</v>
      </c>
      <c r="F175" s="5">
        <v>18750</v>
      </c>
    </row>
    <row r="176" spans="2:6" x14ac:dyDescent="0.35">
      <c r="B176" s="4"/>
      <c r="C176" s="4"/>
      <c r="D176" s="5"/>
      <c r="E176" s="16"/>
      <c r="F176" s="5"/>
    </row>
    <row r="177" spans="2:6" x14ac:dyDescent="0.35">
      <c r="B177" s="4"/>
      <c r="C177" s="4"/>
      <c r="D177" s="17" t="s">
        <v>173</v>
      </c>
      <c r="E177" s="17">
        <f>SUM(E162:E175)</f>
        <v>297936.84378906246</v>
      </c>
      <c r="F177" s="17">
        <f>SUM(F162:F175)</f>
        <v>238250</v>
      </c>
    </row>
    <row r="178" spans="2:6" x14ac:dyDescent="0.35">
      <c r="B178" s="4"/>
      <c r="C178" s="4" t="s">
        <v>12</v>
      </c>
      <c r="D178" s="5"/>
      <c r="E178" s="16"/>
      <c r="F178" s="5"/>
    </row>
    <row r="179" spans="2:6" x14ac:dyDescent="0.35">
      <c r="B179" s="4"/>
      <c r="C179" s="4"/>
      <c r="D179" s="5" t="s">
        <v>174</v>
      </c>
      <c r="E179" s="16">
        <v>27065.260000000002</v>
      </c>
      <c r="F179" s="5">
        <v>71000</v>
      </c>
    </row>
    <row r="180" spans="2:6" x14ac:dyDescent="0.35">
      <c r="B180" s="4"/>
      <c r="C180" s="4"/>
      <c r="D180" s="5"/>
      <c r="E180" s="16"/>
      <c r="F180" s="5"/>
    </row>
    <row r="181" spans="2:6" x14ac:dyDescent="0.35">
      <c r="B181" s="4"/>
      <c r="C181" s="4"/>
      <c r="D181" s="17" t="s">
        <v>176</v>
      </c>
      <c r="E181" s="18">
        <v>53412.47</v>
      </c>
      <c r="F181" s="17">
        <f>F179</f>
        <v>71000</v>
      </c>
    </row>
    <row r="182" spans="2:6" x14ac:dyDescent="0.35">
      <c r="B182" s="4"/>
      <c r="C182" s="19" t="s">
        <v>177</v>
      </c>
      <c r="D182" s="17"/>
      <c r="E182" s="17">
        <f>SUM(E181,E177,E160,,E140,E121,E89,E73)</f>
        <v>4474484.4471789543</v>
      </c>
      <c r="F182" s="17">
        <f>SUM(F181,F177,F160,,F140,F121,F89,F73)</f>
        <v>4282245.8146009762</v>
      </c>
    </row>
    <row r="183" spans="2:6" x14ac:dyDescent="0.35">
      <c r="B183" s="6" t="s">
        <v>178</v>
      </c>
      <c r="C183" s="6"/>
      <c r="D183" s="20"/>
      <c r="E183" s="20">
        <f>E41-E182</f>
        <v>-940397.71806925535</v>
      </c>
      <c r="F183" s="20">
        <f>F41-F182</f>
        <v>398545.10224413499</v>
      </c>
    </row>
    <row r="184" spans="2:6" x14ac:dyDescent="0.35">
      <c r="B184" s="4"/>
      <c r="C184" s="4"/>
      <c r="D184" s="5"/>
      <c r="E184" s="5"/>
      <c r="F184" s="5"/>
    </row>
    <row r="185" spans="2:6" x14ac:dyDescent="0.35">
      <c r="B185" s="4"/>
      <c r="C185" s="4"/>
      <c r="D185" s="5"/>
      <c r="E185" s="5"/>
      <c r="F185" s="5"/>
    </row>
    <row r="186" spans="2:6" x14ac:dyDescent="0.35">
      <c r="B186" s="4"/>
      <c r="C186" s="4"/>
      <c r="D186" s="5"/>
      <c r="E186" s="5"/>
      <c r="F186" s="5"/>
    </row>
    <row r="187" spans="2:6" x14ac:dyDescent="0.35">
      <c r="B187" s="4"/>
      <c r="C187" s="4"/>
      <c r="D187" s="5"/>
      <c r="E187" s="5"/>
      <c r="F18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Consolidated Budget</vt:lpstr>
      <vt:lpstr>Summary Budget</vt:lpstr>
      <vt:lpstr>Dalton</vt:lpstr>
      <vt:lpstr>Lanier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Cembrola</dc:creator>
  <cp:lastModifiedBy>Dan Cembrola</cp:lastModifiedBy>
  <dcterms:created xsi:type="dcterms:W3CDTF">2025-05-13T12:29:02Z</dcterms:created>
  <dcterms:modified xsi:type="dcterms:W3CDTF">2025-08-11T13:00:25Z</dcterms:modified>
</cp:coreProperties>
</file>